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281" activeTab="0"/>
  </bookViews>
  <sheets>
    <sheet name="Fantarose" sheetId="1" r:id="rId1"/>
    <sheet name="Girone d'andata" sheetId="2" r:id="rId2"/>
    <sheet name="Girone di ritorno" sheetId="3" r:id="rId3"/>
    <sheet name="  Fase Clock" sheetId="4" r:id="rId4"/>
    <sheet name="Coppa Fantacinica  " sheetId="5" r:id="rId5"/>
    <sheet name="Squadre Per WEB" sheetId="6" r:id="rId6"/>
    <sheet name="Foglio2" sheetId="7" r:id="rId7"/>
  </sheets>
  <externalReferences>
    <externalReference r:id="rId10"/>
  </externalReferences>
  <definedNames>
    <definedName name="_xlnm.Print_Area" localSheetId="3">'  Fase Clock'!$C$12:$V$87</definedName>
    <definedName name="_xlnm.Print_Area" localSheetId="4">'Coppa Fantacinica  '!$D$18:$T$85</definedName>
    <definedName name="_xlnm.Print_Area" localSheetId="0">'Fantarose'!$A$1:$AD$67</definedName>
    <definedName name="_xlnm.Print_Area" localSheetId="1">'Girone d''andata'!$C$12:$U$88</definedName>
    <definedName name="_xlnm.Print_Area" localSheetId="2">'Girone di ritorno'!$C$12:$U$87</definedName>
    <definedName name="Excel_BuiltIn__FilterDatabase_1">'Fantarose'!$C$1:$C$67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K74" authorId="0">
      <text>
        <r>
          <rPr>
            <sz val="16"/>
            <color indexed="8"/>
            <rFont val="Tahoma"/>
            <family val="2"/>
          </rPr>
          <t xml:space="preserve">Attenzione la classifica non  è completa in attesa del recupero.
I voti della 17a sono UFFICIOSI in quanto gli assist sono stati rilevati da sito interrnet . In attesa di ufficializzazione cartaceo gazzetta dopo lo sciopero dei giornalisti.
</t>
        </r>
      </text>
    </comment>
  </commentList>
</comments>
</file>

<file path=xl/sharedStrings.xml><?xml version="1.0" encoding="utf-8"?>
<sst xmlns="http://schemas.openxmlformats.org/spreadsheetml/2006/main" count="1526" uniqueCount="414">
  <si>
    <t>SONO CONTRO</t>
  </si>
  <si>
    <t xml:space="preserve">    Tel.:  339 2161435</t>
  </si>
  <si>
    <t>NEW TIM</t>
  </si>
  <si>
    <r>
      <t xml:space="preserve">Tel </t>
    </r>
    <r>
      <rPr>
        <b/>
        <sz val="14"/>
        <rFont val="Arial"/>
        <family val="2"/>
      </rPr>
      <t>335 7288202</t>
    </r>
    <r>
      <rPr>
        <sz val="14"/>
        <rFont val="Arial"/>
        <family val="2"/>
      </rPr>
      <t xml:space="preserve">                         089  853795</t>
    </r>
  </si>
  <si>
    <t>L'AMARO PIANTO</t>
  </si>
  <si>
    <t>Tel: 333 1354021</t>
  </si>
  <si>
    <t>I CUCCIOLI</t>
  </si>
  <si>
    <t>Tel:     389 6729968            328 7491231</t>
  </si>
  <si>
    <t>LAUDANO VI PUNIRA'</t>
  </si>
  <si>
    <t>Tel: 329 6118890                            089 877230</t>
  </si>
  <si>
    <t xml:space="preserve">ALFONSO DI LIETO </t>
  </si>
  <si>
    <t>dilieto@gmail.com</t>
  </si>
  <si>
    <t>Francesco D'Auria</t>
  </si>
  <si>
    <t>f.dauria@alice.it</t>
  </si>
  <si>
    <t xml:space="preserve">OSCAR FARACE      </t>
  </si>
  <si>
    <t>oscarfarace2003@libero.it</t>
  </si>
  <si>
    <t>Zuppardo  &amp; Pastore</t>
  </si>
  <si>
    <t>Alfonso Torino</t>
  </si>
  <si>
    <t>alfonsotorino@hotmail.com</t>
  </si>
  <si>
    <t>Confermati</t>
  </si>
  <si>
    <t>RL.</t>
  </si>
  <si>
    <t>SQUADRA</t>
  </si>
  <si>
    <t>Costo £</t>
  </si>
  <si>
    <t>Costo</t>
  </si>
  <si>
    <t>P</t>
  </si>
  <si>
    <t>JUVENTUS</t>
  </si>
  <si>
    <t>JULIO CESAR</t>
  </si>
  <si>
    <t>INTER</t>
  </si>
  <si>
    <t>AMELIA</t>
  </si>
  <si>
    <t>GENOA</t>
  </si>
  <si>
    <t>FIORENTINA</t>
  </si>
  <si>
    <t>GILLET</t>
  </si>
  <si>
    <t>BARI</t>
  </si>
  <si>
    <t>SIRIGU</t>
  </si>
  <si>
    <t>PALERMO</t>
  </si>
  <si>
    <t>HANDANOVIC</t>
  </si>
  <si>
    <t>UDINESE</t>
  </si>
  <si>
    <t>D</t>
  </si>
  <si>
    <t>CRISCITO</t>
  </si>
  <si>
    <t>CATANIA</t>
  </si>
  <si>
    <t>SPOLLI</t>
  </si>
  <si>
    <t>ROMA</t>
  </si>
  <si>
    <t>DAINELLI</t>
  </si>
  <si>
    <t>CANINI</t>
  </si>
  <si>
    <t>CAGLIARI</t>
  </si>
  <si>
    <t>AGOSTINI</t>
  </si>
  <si>
    <t>PARMA</t>
  </si>
  <si>
    <t>CAMPAGNARO</t>
  </si>
  <si>
    <t>NAPOLI</t>
  </si>
  <si>
    <t>BOLOGNA</t>
  </si>
  <si>
    <t>CANNAVARO P.</t>
  </si>
  <si>
    <t>PAPASTATHOPOULOS</t>
  </si>
  <si>
    <t>MORETTI</t>
  </si>
  <si>
    <t>GRAVA</t>
  </si>
  <si>
    <t>PASQUALE</t>
  </si>
  <si>
    <t>ZAURI</t>
  </si>
  <si>
    <t>SAMPDORIA</t>
  </si>
  <si>
    <t>LUCIO</t>
  </si>
  <si>
    <t>RANOCCHIA</t>
  </si>
  <si>
    <t>MEXES</t>
  </si>
  <si>
    <t>YEPES</t>
  </si>
  <si>
    <t>CHIEVO</t>
  </si>
  <si>
    <t>SILVESTRE</t>
  </si>
  <si>
    <t>SANTACROCE</t>
  </si>
  <si>
    <t>C</t>
  </si>
  <si>
    <t>ASAMOAH</t>
  </si>
  <si>
    <t>AMBROSINI</t>
  </si>
  <si>
    <t>MILAN</t>
  </si>
  <si>
    <t>GARGANO</t>
  </si>
  <si>
    <t>MARCOLINI</t>
  </si>
  <si>
    <t>LAZIO</t>
  </si>
  <si>
    <t>PERROTTA</t>
  </si>
  <si>
    <t>COSSU</t>
  </si>
  <si>
    <t>SEEDORF</t>
  </si>
  <si>
    <t>INLER</t>
  </si>
  <si>
    <t>HAMSIK</t>
  </si>
  <si>
    <t>MORRONE</t>
  </si>
  <si>
    <t>SISSOKO</t>
  </si>
  <si>
    <t>VARGAS</t>
  </si>
  <si>
    <t>JOVETIC</t>
  </si>
  <si>
    <t>MENEZ</t>
  </si>
  <si>
    <t>MONTOLIVO</t>
  </si>
  <si>
    <t>ZANETTI J.</t>
  </si>
  <si>
    <t>SIMPLICIO</t>
  </si>
  <si>
    <t>DI VAIO</t>
  </si>
  <si>
    <t>A</t>
  </si>
  <si>
    <t>DEL PIERO</t>
  </si>
  <si>
    <t>TONI</t>
  </si>
  <si>
    <t>DI NATALE</t>
  </si>
  <si>
    <t>CASSANO</t>
  </si>
  <si>
    <t>GILARDINO</t>
  </si>
  <si>
    <t>PANDEV</t>
  </si>
  <si>
    <t>MILITO</t>
  </si>
  <si>
    <t>PATO</t>
  </si>
  <si>
    <t>MUTU</t>
  </si>
  <si>
    <t>RONALDINHO</t>
  </si>
  <si>
    <t>PELLISSIER</t>
  </si>
  <si>
    <t>VUCINIC</t>
  </si>
  <si>
    <t>TOTTI</t>
  </si>
  <si>
    <t>TAGLI    PERDITE</t>
  </si>
  <si>
    <t>TOTALE SPESO</t>
  </si>
  <si>
    <t>TAGLI   RICAVI</t>
  </si>
  <si>
    <t>Disp. Pross. ASTA</t>
  </si>
  <si>
    <t>TORMENTINO</t>
  </si>
  <si>
    <t xml:space="preserve">   Tel: 333 4204079                               089 852490</t>
  </si>
  <si>
    <t>GEPPETTOS</t>
  </si>
  <si>
    <t>Tel: 339 3571471</t>
  </si>
  <si>
    <t>ALBATROS</t>
  </si>
  <si>
    <t>Tel.: casa 089 852597                        ufficio:  089 853480   cell.3335831667</t>
  </si>
  <si>
    <t>DEPECHE MODE TEAM</t>
  </si>
  <si>
    <t>Tel.: 339 4572508 089853168</t>
  </si>
  <si>
    <t>WEB SOCCER</t>
  </si>
  <si>
    <t xml:space="preserve">    Tel.: 339 6448386   </t>
  </si>
  <si>
    <t>Vincenzo &amp; Peppe Fiorenza</t>
  </si>
  <si>
    <t>Antonio e Marco</t>
  </si>
  <si>
    <t>tornado28@virgilio.it</t>
  </si>
  <si>
    <t>Peppe Liguori</t>
  </si>
  <si>
    <t>Marco Ruggiero</t>
  </si>
  <si>
    <t>Salvatore De Angelis</t>
  </si>
  <si>
    <t>deangelis82@tin.it</t>
  </si>
  <si>
    <t>STORARI</t>
  </si>
  <si>
    <t>CASTELLAZZI</t>
  </si>
  <si>
    <t>ABBIATI</t>
  </si>
  <si>
    <t>CURCI</t>
  </si>
  <si>
    <t>DE SANCTIS</t>
  </si>
  <si>
    <t>SORRENTINO</t>
  </si>
  <si>
    <t>MUSLERA</t>
  </si>
  <si>
    <t>MIRANTE</t>
  </si>
  <si>
    <t>VIVIANO</t>
  </si>
  <si>
    <t>IEZZO</t>
  </si>
  <si>
    <t>ZAPATA</t>
  </si>
  <si>
    <t>BALZARETTI</t>
  </si>
  <si>
    <t>CASSANI</t>
  </si>
  <si>
    <t>CHIELLINI</t>
  </si>
  <si>
    <t>FELIPE</t>
  </si>
  <si>
    <t>DE SILVESTRI</t>
  </si>
  <si>
    <t>GASTALDELLO</t>
  </si>
  <si>
    <t>ANTONINI</t>
  </si>
  <si>
    <t>SARDO</t>
  </si>
  <si>
    <t>JUAN</t>
  </si>
  <si>
    <t>THIAGO SILVA</t>
  </si>
  <si>
    <t>PELLEGRINO</t>
  </si>
  <si>
    <t>BONUCCI</t>
  </si>
  <si>
    <t>LUCARELLI A.</t>
  </si>
  <si>
    <t>MANTOVANI</t>
  </si>
  <si>
    <t>LEGROTTAGLIE</t>
  </si>
  <si>
    <t>ZIEGLER</t>
  </si>
  <si>
    <t>NESTA</t>
  </si>
  <si>
    <t>LICHTSTEINER</t>
  </si>
  <si>
    <t>ASTORI</t>
  </si>
  <si>
    <t>D'AGOSTINO</t>
  </si>
  <si>
    <t>CANDREVA</t>
  </si>
  <si>
    <t>FELIPE MELO</t>
  </si>
  <si>
    <t>SNEIJDER</t>
  </si>
  <si>
    <t>DE ROSSI</t>
  </si>
  <si>
    <t>CARBONI</t>
  </si>
  <si>
    <t>CONTI</t>
  </si>
  <si>
    <t>GUBERTI</t>
  </si>
  <si>
    <t>GIOVINCO</t>
  </si>
  <si>
    <t>MARCHISIO</t>
  </si>
  <si>
    <t>DOSSENA</t>
  </si>
  <si>
    <t>LAZZARI</t>
  </si>
  <si>
    <t>MAGGIO</t>
  </si>
  <si>
    <t>PALLADINO</t>
  </si>
  <si>
    <t>EKDAL</t>
  </si>
  <si>
    <t>MARCHIONNI</t>
  </si>
  <si>
    <t>ALMIRON</t>
  </si>
  <si>
    <t>SEMIOLI</t>
  </si>
  <si>
    <t>PASTORE</t>
  </si>
  <si>
    <t>LJAJIC</t>
  </si>
  <si>
    <t>SCULLI</t>
  </si>
  <si>
    <t>LANZAFAME</t>
  </si>
  <si>
    <t>PIZARRO</t>
  </si>
  <si>
    <t>BIAGIANTI</t>
  </si>
  <si>
    <t>HERNANDEZ</t>
  </si>
  <si>
    <t>CRESPO</t>
  </si>
  <si>
    <t>BORRIELLO</t>
  </si>
  <si>
    <t>MASCARA</t>
  </si>
  <si>
    <t>PALOSCHI</t>
  </si>
  <si>
    <t>FLORO FLORES</t>
  </si>
  <si>
    <t>ETO'O</t>
  </si>
  <si>
    <t>MEGGIORINI</t>
  </si>
  <si>
    <t>QUAGLIARELLA</t>
  </si>
  <si>
    <t>MACCARONE</t>
  </si>
  <si>
    <t>IAQUINTA</t>
  </si>
  <si>
    <t>PALACIO</t>
  </si>
  <si>
    <t>SANCHEZ</t>
  </si>
  <si>
    <t>MATRI</t>
  </si>
  <si>
    <t>MAXI LOPEZ</t>
  </si>
  <si>
    <t>LAVEZZI</t>
  </si>
  <si>
    <t>GIMENEZ</t>
  </si>
  <si>
    <t>LUCARELLI C.</t>
  </si>
  <si>
    <t>TREZEGUET</t>
  </si>
  <si>
    <t>ZARATE</t>
  </si>
  <si>
    <t>CHEVANTON</t>
  </si>
  <si>
    <t>PEPE</t>
  </si>
  <si>
    <t>Aggiornato al</t>
  </si>
  <si>
    <t>LEGA FANTACINICO COSTA D'AMALFI</t>
  </si>
  <si>
    <t>In grassetto gli acquisti nelle aste succesive</t>
  </si>
  <si>
    <t>In corsivo gli SCAMBI</t>
  </si>
  <si>
    <t>AMARO PIANTO</t>
  </si>
  <si>
    <t>Punti</t>
  </si>
  <si>
    <t>MediaFpt</t>
  </si>
  <si>
    <t>SQUADRE</t>
  </si>
  <si>
    <t>PT</t>
  </si>
  <si>
    <t>F.PUNTI</t>
  </si>
  <si>
    <t>M.F.</t>
  </si>
  <si>
    <t>1a</t>
  </si>
  <si>
    <t>CLASSIFICA</t>
  </si>
  <si>
    <t>FP</t>
  </si>
  <si>
    <t>MDFP</t>
  </si>
  <si>
    <t>2a</t>
  </si>
  <si>
    <t>3a</t>
  </si>
  <si>
    <t>4a</t>
  </si>
  <si>
    <t>5a</t>
  </si>
  <si>
    <t>INFRASETTIMANALE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</si>
  <si>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</si>
  <si>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</si>
  <si>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</si>
  <si>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</si>
  <si>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</si>
  <si>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</si>
  <si>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</si>
  <si>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</si>
  <si>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</si>
  <si>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</si>
  <si>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</si>
  <si>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17a</t>
  </si>
  <si>
    <t>18a</t>
  </si>
  <si>
    <t>Aggiorna Classifica</t>
  </si>
  <si>
    <t>CTRL+C</t>
  </si>
  <si>
    <t>19A</t>
  </si>
  <si>
    <t>20A</t>
  </si>
  <si>
    <t>21A</t>
  </si>
  <si>
    <t>22A</t>
  </si>
  <si>
    <t>23A</t>
  </si>
  <si>
    <t>24A</t>
  </si>
  <si>
    <t>25A</t>
  </si>
  <si>
    <t>26A</t>
  </si>
  <si>
    <t>27A</t>
  </si>
  <si>
    <t>GRUPPO A</t>
  </si>
  <si>
    <t>R</t>
  </si>
  <si>
    <t>r</t>
  </si>
  <si>
    <t>GRUPPO B</t>
  </si>
  <si>
    <t xml:space="preserve">1A </t>
  </si>
  <si>
    <t>Classifica</t>
  </si>
  <si>
    <t>Gol</t>
  </si>
  <si>
    <t>F.P.</t>
  </si>
  <si>
    <t>Squadra</t>
  </si>
  <si>
    <t>Pt.</t>
  </si>
  <si>
    <t>F.Pt.</t>
  </si>
  <si>
    <t xml:space="preserve"> </t>
  </si>
  <si>
    <t xml:space="preserve">  </t>
  </si>
  <si>
    <t>2A</t>
  </si>
  <si>
    <t>Riposa</t>
  </si>
  <si>
    <t>3A</t>
  </si>
  <si>
    <t>4A</t>
  </si>
  <si>
    <t>5A</t>
  </si>
  <si>
    <t xml:space="preserve">QUARTI </t>
  </si>
  <si>
    <t>B4</t>
  </si>
  <si>
    <t>A1</t>
  </si>
  <si>
    <t>10-11/04/2010</t>
  </si>
  <si>
    <t>17-18/04/2010</t>
  </si>
  <si>
    <t>A3</t>
  </si>
  <si>
    <t>B2</t>
  </si>
  <si>
    <t>QUARTI</t>
  </si>
  <si>
    <t>A4</t>
  </si>
  <si>
    <t>B1</t>
  </si>
  <si>
    <t>b3</t>
  </si>
  <si>
    <t>a2</t>
  </si>
  <si>
    <t>A2</t>
  </si>
  <si>
    <t>B3</t>
  </si>
  <si>
    <t>SEMIFINALE</t>
  </si>
  <si>
    <t>24-25/04/2010</t>
  </si>
  <si>
    <t>01-02/05/2010</t>
  </si>
  <si>
    <t>FINALE 3 e 4 Posto</t>
  </si>
  <si>
    <t>FINALISSIMA</t>
  </si>
  <si>
    <t>BENASSI</t>
  </si>
  <si>
    <t>LECCE</t>
  </si>
  <si>
    <t>BRICHETTO</t>
  </si>
  <si>
    <t>MASIELLO A.</t>
  </si>
  <si>
    <t>RUBIN</t>
  </si>
  <si>
    <t>RADU</t>
  </si>
  <si>
    <t>STENDARDO</t>
  </si>
  <si>
    <t>PACI</t>
  </si>
  <si>
    <t>DIAMANTI</t>
  </si>
  <si>
    <t>BRESCIA</t>
  </si>
  <si>
    <t>CASERTA</t>
  </si>
  <si>
    <t>CESENA</t>
  </si>
  <si>
    <t>GIACOMAZZI</t>
  </si>
  <si>
    <t>DJURIC</t>
  </si>
  <si>
    <t>DE CEGLIE</t>
  </si>
  <si>
    <t>MUNOZ</t>
  </si>
  <si>
    <t>LEDESMA C.</t>
  </si>
  <si>
    <t>HERNANES</t>
  </si>
  <si>
    <t>BOGDANI</t>
  </si>
  <si>
    <t>BABACAR</t>
  </si>
  <si>
    <t>Calciatori</t>
  </si>
  <si>
    <t>AGAZZI</t>
  </si>
  <si>
    <t>BORUC</t>
  </si>
  <si>
    <t>FREY S.</t>
  </si>
  <si>
    <t>MAICON</t>
  </si>
  <si>
    <t>SAMUEL</t>
  </si>
  <si>
    <t>RIISE</t>
  </si>
  <si>
    <t>BURDISSO N.</t>
  </si>
  <si>
    <t>CUADRADO</t>
  </si>
  <si>
    <t>LEDESMA P.</t>
  </si>
  <si>
    <t>ROSSI Ma.</t>
  </si>
  <si>
    <t>CAMBIASSO</t>
  </si>
  <si>
    <t>BOATENG</t>
  </si>
  <si>
    <t>DZEMAILI</t>
  </si>
  <si>
    <t>PINZI</t>
  </si>
  <si>
    <t>ACQUAFRESCA</t>
  </si>
  <si>
    <t>AMAURI</t>
  </si>
  <si>
    <t>CORVIA</t>
  </si>
  <si>
    <t>CAVANI</t>
  </si>
  <si>
    <t>BOJINOV</t>
  </si>
  <si>
    <t>Calciatore</t>
  </si>
  <si>
    <t>GAMBERINI</t>
  </si>
  <si>
    <t>BIAVA</t>
  </si>
  <si>
    <t>GUSTAVO</t>
  </si>
  <si>
    <t>PIATTI</t>
  </si>
  <si>
    <t>GHEZZAL</t>
  </si>
  <si>
    <t>ARIAUDO</t>
  </si>
  <si>
    <t>ALVAREZ P.S.</t>
  </si>
  <si>
    <t>SANTON</t>
  </si>
  <si>
    <t>CASSETTI</t>
  </si>
  <si>
    <t>ALVAREZ E. A.</t>
  </si>
  <si>
    <t>PINARDI</t>
  </si>
  <si>
    <t>BOGLIACINO</t>
  </si>
  <si>
    <t>THIAGO MOTTA</t>
  </si>
  <si>
    <t>CASTILLO</t>
  </si>
  <si>
    <t>KUTUZOV</t>
  </si>
  <si>
    <t>EDER</t>
  </si>
  <si>
    <t>SERENI</t>
  </si>
  <si>
    <t>BUFFON</t>
  </si>
  <si>
    <t>PORTANOVA</t>
  </si>
  <si>
    <t>NATALI</t>
  </si>
  <si>
    <t>CHIVU</t>
  </si>
  <si>
    <t>BOVO</t>
  </si>
  <si>
    <t>ZACCARDO</t>
  </si>
  <si>
    <t>DOMIZZI</t>
  </si>
  <si>
    <t>GIACCHERINI</t>
  </si>
  <si>
    <t>SCHELOTTO</t>
  </si>
  <si>
    <t>STANKOVIC</t>
  </si>
  <si>
    <t>MARTINEZ J.</t>
  </si>
  <si>
    <t>PIRLO</t>
  </si>
  <si>
    <t>PALOMBO</t>
  </si>
  <si>
    <t>FLOCCARI</t>
  </si>
  <si>
    <t>ADRIANO</t>
  </si>
  <si>
    <t>PAZZINI</t>
  </si>
  <si>
    <t>POZZI</t>
  </si>
  <si>
    <t>SONO CONTRO#3#</t>
  </si>
  <si>
    <t>DONI A.</t>
  </si>
  <si>
    <t>JULIO SERGIO</t>
  </si>
  <si>
    <t>LOBONT</t>
  </si>
  <si>
    <t>ROSSI M.</t>
  </si>
  <si>
    <t>DALLAMANO</t>
  </si>
  <si>
    <t>CESAR</t>
  </si>
  <si>
    <t>VOLTA</t>
  </si>
  <si>
    <t>GOMEZ</t>
  </si>
  <si>
    <t>RAFINHA</t>
  </si>
  <si>
    <t>COUTINHO</t>
  </si>
  <si>
    <t>MOSCARDELLI</t>
  </si>
  <si>
    <t>PINILLA</t>
  </si>
  <si>
    <t>DENIS</t>
  </si>
  <si>
    <t>Fantacinico 2010/2011</t>
  </si>
  <si>
    <t>ANDUJAR</t>
  </si>
  <si>
    <t>MARTINEZ G.</t>
  </si>
  <si>
    <t>LAURO</t>
  </si>
  <si>
    <t>CHICO</t>
  </si>
  <si>
    <t>GARRIDO</t>
  </si>
  <si>
    <t>BRIVIO</t>
  </si>
  <si>
    <t>VELOSO</t>
  </si>
  <si>
    <t>ZUCULINI</t>
  </si>
  <si>
    <t>AQUILANI</t>
  </si>
  <si>
    <t>BRESCIANO</t>
  </si>
  <si>
    <t>ANTENUCCI</t>
  </si>
  <si>
    <t>ROCCHI</t>
  </si>
  <si>
    <t>EDUARDO</t>
  </si>
  <si>
    <t>ROSATI</t>
  </si>
  <si>
    <t>MORLEO</t>
  </si>
  <si>
    <t>NAGATOMO</t>
  </si>
  <si>
    <t>FREY N.</t>
  </si>
  <si>
    <t>DIAS</t>
  </si>
  <si>
    <t>CORDOVA</t>
  </si>
  <si>
    <t>GROSSMULLER</t>
  </si>
  <si>
    <t>MARQUES</t>
  </si>
  <si>
    <t>BARRETO D.S.</t>
  </si>
  <si>
    <t>CARACCIOLO</t>
  </si>
  <si>
    <t>POSSANZINI</t>
  </si>
  <si>
    <t>MANNINGER</t>
  </si>
  <si>
    <t>PISANO F.</t>
  </si>
  <si>
    <t>PASQUAL</t>
  </si>
  <si>
    <t>MOTTA</t>
  </si>
  <si>
    <t>ANTONELLI L.</t>
  </si>
  <si>
    <t>RICCHIUTI</t>
  </si>
  <si>
    <t>KRASIC</t>
  </si>
  <si>
    <t>NOCERINO</t>
  </si>
  <si>
    <t>MALONGA</t>
  </si>
  <si>
    <t>GRANOCHE</t>
  </si>
  <si>
    <t>MICCOLI</t>
  </si>
  <si>
    <t>MARILUNGO</t>
  </si>
  <si>
    <t xml:space="preserve"> ALBATROS</t>
  </si>
  <si>
    <t xml:space="preserve"> DEPECHE MODE TEAM</t>
  </si>
  <si>
    <t xml:space="preserve"> I CUCCIOLI</t>
  </si>
  <si>
    <t xml:space="preserve"> WEB SOCCER</t>
  </si>
  <si>
    <t>LVP</t>
  </si>
  <si>
    <t>nd.</t>
  </si>
  <si>
    <t>giuseppe.fiorenza@enea.it</t>
  </si>
  <si>
    <t>peppeliguori@live.it</t>
  </si>
  <si>
    <t>Fantacinico 2010/11</t>
  </si>
  <si>
    <t>sirmarcobernacci@hotmail.it</t>
  </si>
  <si>
    <t>hockam@hotmail.it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</si>
</sst>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&quot;L. &quot;#,##0;&quot;-L. &quot;#,##0"/>
    <numFmt numFmtId="166" formatCode="_-* #,##0_-;\-* #,##0_-;_-* \-_-;_-@_-"/>
    <numFmt numFmtId="167" formatCode="[$€-2]\ #,##0.00"/>
    <numFmt numFmtId="168" formatCode="d\-mmm\-yy"/>
    <numFmt numFmtId="169" formatCode="0.0"/>
    <numFmt numFmtId="170" formatCode="d\-mmm\-yy;@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103">
    <font>
      <sz val="10"/>
      <name val="Arial"/>
      <family val="2"/>
    </font>
    <font>
      <b/>
      <i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 TUR"/>
      <family val="2"/>
    </font>
    <font>
      <b/>
      <sz val="10"/>
      <name val="Arial"/>
      <family val="2"/>
    </font>
    <font>
      <u val="single"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22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90"/>
      <name val="Berlin Sans FB Demi"/>
      <family val="2"/>
    </font>
    <font>
      <i/>
      <sz val="10"/>
      <name val="Arial"/>
      <family val="2"/>
    </font>
    <font>
      <sz val="16"/>
      <name val="Arial"/>
      <family val="2"/>
    </font>
    <font>
      <u val="single"/>
      <sz val="16"/>
      <color indexed="12"/>
      <name val="Arial"/>
      <family val="2"/>
    </font>
    <font>
      <b/>
      <i/>
      <sz val="11"/>
      <name val="Arial"/>
      <family val="2"/>
    </font>
    <font>
      <u val="single"/>
      <sz val="12"/>
      <color indexed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0"/>
      <name val="AvantGarde Bk BT"/>
      <family val="2"/>
    </font>
    <font>
      <b/>
      <i/>
      <sz val="10"/>
      <name val="Arial"/>
      <family val="2"/>
    </font>
    <font>
      <i/>
      <sz val="16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sz val="10"/>
      <name val="Allegro BT"/>
      <family val="5"/>
    </font>
    <font>
      <sz val="9"/>
      <name val="Arial"/>
      <family val="2"/>
    </font>
    <font>
      <i/>
      <sz val="8"/>
      <name val="Arial"/>
      <family val="2"/>
    </font>
    <font>
      <b/>
      <sz val="10"/>
      <name val="Allegro BT"/>
      <family val="5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i/>
      <sz val="8"/>
      <name val="Arial"/>
      <family val="2"/>
    </font>
    <font>
      <sz val="10.5"/>
      <name val="Consolas"/>
      <family val="3"/>
    </font>
    <font>
      <b/>
      <sz val="11"/>
      <name val="AmerType Md BT"/>
      <family val="1"/>
    </font>
    <font>
      <u val="single"/>
      <sz val="8"/>
      <name val="Arial"/>
      <family val="2"/>
    </font>
    <font>
      <sz val="10"/>
      <name val="Arial Black"/>
      <family val="2"/>
    </font>
    <font>
      <i/>
      <sz val="10"/>
      <name val="Arial Black"/>
      <family val="2"/>
    </font>
    <font>
      <sz val="9"/>
      <name val="Arial Black"/>
      <family val="2"/>
    </font>
    <font>
      <sz val="16"/>
      <color indexed="8"/>
      <name val="Tahoma"/>
      <family val="2"/>
    </font>
    <font>
      <sz val="7.5"/>
      <name val="Verdana"/>
      <family val="2"/>
    </font>
    <font>
      <b/>
      <i/>
      <sz val="14"/>
      <color indexed="12"/>
      <name val="Square721 BT"/>
      <family val="2"/>
    </font>
    <font>
      <b/>
      <sz val="14"/>
      <name val="Square721 BT"/>
      <family val="2"/>
    </font>
    <font>
      <b/>
      <sz val="10"/>
      <name val="Square721 BT"/>
      <family val="2"/>
    </font>
    <font>
      <b/>
      <i/>
      <sz val="14"/>
      <name val="Square721 BT"/>
      <family val="2"/>
    </font>
    <font>
      <sz val="9"/>
      <color indexed="9"/>
      <name val="Arial Black"/>
      <family val="2"/>
    </font>
    <font>
      <b/>
      <sz val="8"/>
      <color indexed="12"/>
      <name val="Arial"/>
      <family val="2"/>
    </font>
    <font>
      <b/>
      <i/>
      <sz val="14"/>
      <color indexed="10"/>
      <name val="Square721 BT"/>
      <family val="2"/>
    </font>
    <font>
      <sz val="14"/>
      <name val="Arial Black"/>
      <family val="2"/>
    </font>
    <font>
      <sz val="10"/>
      <color indexed="10"/>
      <name val="Arial"/>
      <family val="2"/>
    </font>
    <font>
      <b/>
      <sz val="54"/>
      <color indexed="49"/>
      <name val="Calibri"/>
      <family val="2"/>
    </font>
    <font>
      <b/>
      <sz val="5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0"/>
    </font>
    <font>
      <b/>
      <sz val="14"/>
      <color indexed="8"/>
      <name val="Garamond"/>
      <family val="0"/>
    </font>
    <font>
      <b/>
      <i/>
      <sz val="14"/>
      <color indexed="8"/>
      <name val="Garamond"/>
      <family val="0"/>
    </font>
    <font>
      <b/>
      <sz val="12"/>
      <color indexed="8"/>
      <name val="Garamond"/>
      <family val="0"/>
    </font>
    <font>
      <u val="single"/>
      <strike/>
      <sz val="36"/>
      <color indexed="53"/>
      <name val="Arial Black"/>
      <family val="0"/>
    </font>
    <font>
      <u val="single"/>
      <strike/>
      <sz val="36"/>
      <color indexed="8"/>
      <name val="Arial Black"/>
      <family val="0"/>
    </font>
    <font>
      <b/>
      <sz val="60"/>
      <color indexed="57"/>
      <name val="Calibri"/>
      <family val="0"/>
    </font>
    <font>
      <b/>
      <sz val="24"/>
      <color indexed="49"/>
      <name val="Calibri"/>
      <family val="0"/>
    </font>
    <font>
      <b/>
      <sz val="20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medium"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medium">
        <color indexed="63"/>
      </right>
      <top style="double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7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17"/>
      </bottom>
    </border>
    <border>
      <left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  <border>
      <left style="double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20" borderId="1" applyNumberFormat="0" applyAlignment="0" applyProtection="0"/>
    <xf numFmtId="0" fontId="89" fillId="0" borderId="2" applyNumberFormat="0" applyFill="0" applyAlignment="0" applyProtection="0"/>
    <xf numFmtId="0" fontId="90" fillId="21" borderId="3" applyNumberFormat="0" applyAlignment="0" applyProtection="0"/>
    <xf numFmtId="0" fontId="8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164" fontId="0" fillId="0" borderId="0" applyFill="0" applyBorder="0" applyAlignment="0" applyProtection="0"/>
    <xf numFmtId="0" fontId="9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93" fillId="20" borderId="5" applyNumberFormat="0" applyAlignment="0" applyProtection="0"/>
    <xf numFmtId="9" fontId="0" fillId="0" borderId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9" fillId="0" borderId="8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48" applyFill="1" applyAlignment="1">
      <alignment vertical="center"/>
      <protection/>
    </xf>
    <xf numFmtId="0" fontId="0" fillId="0" borderId="0" xfId="48" applyFill="1" applyAlignment="1">
      <alignment horizontal="center" vertical="center"/>
      <protection/>
    </xf>
    <xf numFmtId="0" fontId="0" fillId="0" borderId="0" xfId="48" applyFont="1" applyFill="1" applyAlignment="1">
      <alignment horizontal="center" vertical="center"/>
      <protection/>
    </xf>
    <xf numFmtId="0" fontId="0" fillId="0" borderId="0" xfId="48" applyFont="1" applyFill="1" applyAlignment="1">
      <alignment vertical="center"/>
      <protection/>
    </xf>
    <xf numFmtId="0" fontId="0" fillId="0" borderId="0" xfId="48" applyFill="1" applyAlignment="1">
      <alignment horizontal="right" vertical="center"/>
      <protection/>
    </xf>
    <xf numFmtId="0" fontId="3" fillId="0" borderId="0" xfId="48" applyFont="1" applyFill="1" applyBorder="1" applyAlignment="1">
      <alignment horizontal="center" vertical="center" wrapText="1"/>
      <protection/>
    </xf>
    <xf numFmtId="0" fontId="0" fillId="0" borderId="0" xfId="48" applyFill="1">
      <alignment/>
      <protection/>
    </xf>
    <xf numFmtId="0" fontId="3" fillId="0" borderId="0" xfId="48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6" fillId="0" borderId="11" xfId="48" applyFont="1" applyFill="1" applyBorder="1" applyAlignment="1">
      <alignment horizontal="center" vertical="center"/>
      <protection/>
    </xf>
    <xf numFmtId="0" fontId="6" fillId="0" borderId="12" xfId="48" applyFont="1" applyFill="1" applyBorder="1" applyAlignment="1">
      <alignment horizontal="center" vertical="center"/>
      <protection/>
    </xf>
    <xf numFmtId="0" fontId="6" fillId="0" borderId="13" xfId="48" applyFont="1" applyFill="1" applyBorder="1" applyAlignment="1">
      <alignment horizontal="center" vertical="center"/>
      <protection/>
    </xf>
    <xf numFmtId="0" fontId="6" fillId="0" borderId="14" xfId="48" applyFont="1" applyFill="1" applyBorder="1" applyAlignment="1">
      <alignment horizontal="center" vertical="center"/>
      <protection/>
    </xf>
    <xf numFmtId="0" fontId="6" fillId="0" borderId="15" xfId="48" applyFont="1" applyFill="1" applyBorder="1" applyAlignment="1">
      <alignment horizontal="center" vertical="center"/>
      <protection/>
    </xf>
    <xf numFmtId="0" fontId="6" fillId="0" borderId="16" xfId="48" applyFont="1" applyFill="1" applyBorder="1" applyAlignment="1">
      <alignment vertical="center"/>
      <protection/>
    </xf>
    <xf numFmtId="0" fontId="2" fillId="0" borderId="0" xfId="48" applyFont="1" applyFill="1">
      <alignment/>
      <protection/>
    </xf>
    <xf numFmtId="0" fontId="12" fillId="0" borderId="15" xfId="48" applyFont="1" applyBorder="1" applyAlignment="1">
      <alignment horizontal="center"/>
      <protection/>
    </xf>
    <xf numFmtId="0" fontId="12" fillId="0" borderId="12" xfId="48" applyFont="1" applyBorder="1" applyAlignment="1">
      <alignment horizontal="center"/>
      <protection/>
    </xf>
    <xf numFmtId="0" fontId="12" fillId="0" borderId="16" xfId="48" applyFont="1" applyBorder="1" applyAlignment="1">
      <alignment horizontal="center"/>
      <protection/>
    </xf>
    <xf numFmtId="4" fontId="12" fillId="0" borderId="0" xfId="48" applyNumberFormat="1" applyFont="1" applyFill="1" applyBorder="1" applyAlignment="1">
      <alignment horizontal="center" vertical="center"/>
      <protection/>
    </xf>
    <xf numFmtId="0" fontId="12" fillId="0" borderId="0" xfId="48" applyFont="1" applyFill="1" applyAlignment="1">
      <alignment vertical="center"/>
      <protection/>
    </xf>
    <xf numFmtId="0" fontId="13" fillId="0" borderId="12" xfId="48" applyFont="1" applyFill="1" applyBorder="1" applyAlignment="1">
      <alignment horizontal="center" vertical="center"/>
      <protection/>
    </xf>
    <xf numFmtId="0" fontId="12" fillId="0" borderId="0" xfId="48" applyFont="1" applyFill="1">
      <alignment/>
      <protection/>
    </xf>
    <xf numFmtId="0" fontId="12" fillId="0" borderId="12" xfId="48" applyFont="1" applyFill="1" applyBorder="1" applyAlignment="1">
      <alignment horizontal="center" vertical="center"/>
      <protection/>
    </xf>
    <xf numFmtId="0" fontId="14" fillId="0" borderId="17" xfId="48" applyFont="1" applyBorder="1" applyAlignment="1">
      <alignment horizontal="center" vertical="center"/>
      <protection/>
    </xf>
    <xf numFmtId="0" fontId="12" fillId="0" borderId="16" xfId="48" applyFont="1" applyFill="1" applyBorder="1" applyAlignment="1">
      <alignment horizontal="center" vertical="center"/>
      <protection/>
    </xf>
    <xf numFmtId="0" fontId="12" fillId="0" borderId="18" xfId="48" applyFont="1" applyBorder="1" applyAlignment="1">
      <alignment horizontal="center"/>
      <protection/>
    </xf>
    <xf numFmtId="0" fontId="12" fillId="0" borderId="17" xfId="48" applyFont="1" applyFill="1" applyBorder="1" applyAlignment="1">
      <alignment horizontal="center" vertical="center"/>
      <protection/>
    </xf>
    <xf numFmtId="0" fontId="12" fillId="0" borderId="19" xfId="48" applyFont="1" applyFill="1" applyBorder="1" applyAlignment="1">
      <alignment horizontal="center" vertical="center"/>
      <protection/>
    </xf>
    <xf numFmtId="0" fontId="13" fillId="0" borderId="20" xfId="48" applyFont="1" applyBorder="1" applyAlignment="1" applyProtection="1">
      <alignment horizontal="center"/>
      <protection locked="0"/>
    </xf>
    <xf numFmtId="165" fontId="12" fillId="0" borderId="21" xfId="48" applyNumberFormat="1" applyFont="1" applyFill="1" applyBorder="1" applyAlignment="1">
      <alignment vertical="center"/>
      <protection/>
    </xf>
    <xf numFmtId="0" fontId="12" fillId="0" borderId="22" xfId="48" applyFont="1" applyBorder="1" applyAlignment="1">
      <alignment horizontal="center"/>
      <protection/>
    </xf>
    <xf numFmtId="0" fontId="12" fillId="0" borderId="20" xfId="48" applyFont="1" applyBorder="1" applyAlignment="1" applyProtection="1">
      <alignment horizontal="center"/>
      <protection locked="0"/>
    </xf>
    <xf numFmtId="0" fontId="14" fillId="0" borderId="17" xfId="48" applyFont="1" applyBorder="1" applyAlignment="1" applyProtection="1">
      <alignment horizontal="center"/>
      <protection locked="0"/>
    </xf>
    <xf numFmtId="0" fontId="12" fillId="0" borderId="23" xfId="48" applyFont="1" applyFill="1" applyBorder="1" applyAlignment="1">
      <alignment horizontal="center" vertical="center"/>
      <protection/>
    </xf>
    <xf numFmtId="165" fontId="12" fillId="0" borderId="10" xfId="48" applyNumberFormat="1" applyFont="1" applyFill="1" applyBorder="1" applyAlignment="1">
      <alignment vertical="center"/>
      <protection/>
    </xf>
    <xf numFmtId="166" fontId="12" fillId="0" borderId="10" xfId="48" applyNumberFormat="1" applyFont="1" applyFill="1" applyBorder="1" applyAlignment="1">
      <alignment vertical="center"/>
      <protection/>
    </xf>
    <xf numFmtId="0" fontId="12" fillId="0" borderId="24" xfId="48" applyFont="1" applyBorder="1" applyAlignment="1">
      <alignment horizontal="center"/>
      <protection/>
    </xf>
    <xf numFmtId="0" fontId="12" fillId="0" borderId="25" xfId="48" applyFont="1" applyFill="1" applyBorder="1" applyAlignment="1">
      <alignment horizontal="center" vertical="center"/>
      <protection/>
    </xf>
    <xf numFmtId="0" fontId="14" fillId="0" borderId="25" xfId="48" applyFont="1" applyBorder="1" applyAlignment="1">
      <alignment horizontal="center" vertical="center"/>
      <protection/>
    </xf>
    <xf numFmtId="0" fontId="12" fillId="0" borderId="26" xfId="48" applyFont="1" applyFill="1" applyBorder="1" applyAlignment="1">
      <alignment horizontal="center" vertical="center"/>
      <protection/>
    </xf>
    <xf numFmtId="0" fontId="12" fillId="0" borderId="27" xfId="48" applyFont="1" applyFill="1" applyBorder="1" applyAlignment="1">
      <alignment vertical="center"/>
      <protection/>
    </xf>
    <xf numFmtId="0" fontId="13" fillId="0" borderId="18" xfId="48" applyFont="1" applyBorder="1" applyAlignment="1">
      <alignment horizontal="center"/>
      <protection/>
    </xf>
    <xf numFmtId="0" fontId="15" fillId="0" borderId="0" xfId="48" applyFont="1" applyFill="1" applyAlignment="1">
      <alignment vertical="center"/>
      <protection/>
    </xf>
    <xf numFmtId="166" fontId="12" fillId="0" borderId="21" xfId="48" applyNumberFormat="1" applyFont="1" applyFill="1" applyBorder="1" applyAlignment="1">
      <alignment vertical="center"/>
      <protection/>
    </xf>
    <xf numFmtId="165" fontId="13" fillId="0" borderId="10" xfId="48" applyNumberFormat="1" applyFont="1" applyFill="1" applyBorder="1" applyAlignment="1">
      <alignment vertical="center"/>
      <protection/>
    </xf>
    <xf numFmtId="4" fontId="12" fillId="0" borderId="28" xfId="48" applyNumberFormat="1" applyFont="1" applyFill="1" applyBorder="1" applyAlignment="1">
      <alignment horizontal="center" vertical="center"/>
      <protection/>
    </xf>
    <xf numFmtId="166" fontId="12" fillId="0" borderId="29" xfId="48" applyNumberFormat="1" applyFont="1" applyFill="1" applyBorder="1" applyAlignment="1">
      <alignment vertical="center"/>
      <protection/>
    </xf>
    <xf numFmtId="0" fontId="16" fillId="0" borderId="30" xfId="48" applyFont="1" applyFill="1" applyBorder="1" applyAlignment="1">
      <alignment horizontal="center" vertical="center" wrapText="1"/>
      <protection/>
    </xf>
    <xf numFmtId="166" fontId="17" fillId="0" borderId="31" xfId="48" applyNumberFormat="1" applyFont="1" applyFill="1" applyBorder="1" applyAlignment="1">
      <alignment horizontal="right" vertical="center"/>
      <protection/>
    </xf>
    <xf numFmtId="167" fontId="18" fillId="0" borderId="32" xfId="48" applyNumberFormat="1" applyFont="1" applyFill="1" applyBorder="1" applyAlignment="1">
      <alignment vertical="center"/>
      <protection/>
    </xf>
    <xf numFmtId="0" fontId="16" fillId="0" borderId="33" xfId="48" applyFont="1" applyFill="1" applyBorder="1" applyAlignment="1">
      <alignment horizontal="center" vertical="center" wrapText="1"/>
      <protection/>
    </xf>
    <xf numFmtId="0" fontId="16" fillId="0" borderId="30" xfId="48" applyFont="1" applyFill="1" applyBorder="1" applyAlignment="1">
      <alignment vertical="center" wrapText="1"/>
      <protection/>
    </xf>
    <xf numFmtId="0" fontId="19" fillId="0" borderId="30" xfId="48" applyFont="1" applyFill="1" applyBorder="1" applyAlignment="1">
      <alignment horizontal="right" vertical="center" wrapText="1"/>
      <protection/>
    </xf>
    <xf numFmtId="0" fontId="0" fillId="0" borderId="34" xfId="48" applyFont="1" applyFill="1" applyBorder="1" applyAlignment="1">
      <alignment vertical="center"/>
      <protection/>
    </xf>
    <xf numFmtId="166" fontId="0" fillId="0" borderId="35" xfId="48" applyNumberFormat="1" applyFill="1" applyBorder="1" applyAlignment="1">
      <alignment vertical="center"/>
      <protection/>
    </xf>
    <xf numFmtId="167" fontId="18" fillId="0" borderId="36" xfId="48" applyNumberFormat="1" applyFont="1" applyFill="1" applyBorder="1" applyAlignment="1">
      <alignment vertical="center"/>
      <protection/>
    </xf>
    <xf numFmtId="0" fontId="6" fillId="0" borderId="0" xfId="48" applyFont="1" applyFill="1" applyAlignment="1">
      <alignment horizontal="center" vertical="center"/>
      <protection/>
    </xf>
    <xf numFmtId="0" fontId="0" fillId="0" borderId="0" xfId="48" applyFont="1" applyFill="1" applyBorder="1" applyAlignment="1">
      <alignment horizontal="center" vertical="center"/>
      <protection/>
    </xf>
    <xf numFmtId="166" fontId="0" fillId="0" borderId="0" xfId="48" applyNumberFormat="1" applyFill="1" applyBorder="1" applyAlignment="1">
      <alignment vertical="center"/>
      <protection/>
    </xf>
    <xf numFmtId="167" fontId="18" fillId="0" borderId="0" xfId="48" applyNumberFormat="1" applyFont="1" applyFill="1" applyBorder="1" applyAlignment="1">
      <alignment vertical="center"/>
      <protection/>
    </xf>
    <xf numFmtId="0" fontId="0" fillId="0" borderId="0" xfId="48" applyFill="1" applyBorder="1" applyAlignment="1">
      <alignment horizontal="center" vertical="center"/>
      <protection/>
    </xf>
    <xf numFmtId="0" fontId="0" fillId="0" borderId="0" xfId="48" applyFill="1" applyBorder="1" applyAlignment="1">
      <alignment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21" fillId="0" borderId="0" xfId="48" applyFont="1" applyFill="1" applyAlignment="1">
      <alignment horizontal="center" vertical="center"/>
      <protection/>
    </xf>
    <xf numFmtId="0" fontId="0" fillId="0" borderId="0" xfId="48" applyFont="1" applyFill="1" applyAlignment="1">
      <alignment horizontal="right" vertical="center"/>
      <protection/>
    </xf>
    <xf numFmtId="0" fontId="3" fillId="0" borderId="28" xfId="48" applyFont="1" applyFill="1" applyBorder="1" applyAlignment="1">
      <alignment horizontal="center" vertical="center" wrapText="1"/>
      <protection/>
    </xf>
    <xf numFmtId="0" fontId="24" fillId="0" borderId="28" xfId="48" applyFont="1" applyFill="1" applyBorder="1" applyAlignment="1">
      <alignment horizontal="left" vertical="center"/>
      <protection/>
    </xf>
    <xf numFmtId="0" fontId="24" fillId="0" borderId="0" xfId="48" applyFont="1" applyFill="1" applyBorder="1" applyAlignment="1">
      <alignment horizontal="left" vertical="center"/>
      <protection/>
    </xf>
    <xf numFmtId="0" fontId="24" fillId="0" borderId="28" xfId="48" applyFont="1" applyFill="1" applyBorder="1" applyAlignment="1">
      <alignment horizontal="center" vertical="center"/>
      <protection/>
    </xf>
    <xf numFmtId="0" fontId="3" fillId="0" borderId="28" xfId="48" applyFont="1" applyFill="1" applyBorder="1" applyAlignment="1">
      <alignment horizontal="center" vertical="center"/>
      <protection/>
    </xf>
    <xf numFmtId="0" fontId="6" fillId="0" borderId="16" xfId="48" applyFont="1" applyFill="1" applyBorder="1" applyAlignment="1">
      <alignment horizontal="center" vertical="center"/>
      <protection/>
    </xf>
    <xf numFmtId="166" fontId="12" fillId="0" borderId="0" xfId="48" applyNumberFormat="1" applyFont="1" applyFill="1" applyBorder="1" applyAlignment="1">
      <alignment horizontal="center" vertical="center"/>
      <protection/>
    </xf>
    <xf numFmtId="166" fontId="12" fillId="0" borderId="0" xfId="48" applyNumberFormat="1" applyFont="1" applyFill="1" applyAlignment="1">
      <alignment vertical="center"/>
      <protection/>
    </xf>
    <xf numFmtId="0" fontId="13" fillId="0" borderId="17" xfId="48" applyFont="1" applyFill="1" applyBorder="1" applyAlignment="1">
      <alignment horizontal="center" vertical="center"/>
      <protection/>
    </xf>
    <xf numFmtId="166" fontId="3" fillId="0" borderId="10" xfId="48" applyNumberFormat="1" applyFont="1" applyFill="1" applyBorder="1" applyAlignment="1">
      <alignment vertical="center"/>
      <protection/>
    </xf>
    <xf numFmtId="166" fontId="3" fillId="0" borderId="27" xfId="48" applyNumberFormat="1" applyFont="1" applyFill="1" applyBorder="1" applyAlignment="1">
      <alignment vertical="center"/>
      <protection/>
    </xf>
    <xf numFmtId="166" fontId="3" fillId="0" borderId="0" xfId="48" applyNumberFormat="1" applyFont="1" applyFill="1" applyAlignment="1">
      <alignment vertical="center"/>
      <protection/>
    </xf>
    <xf numFmtId="166" fontId="24" fillId="0" borderId="0" xfId="48" applyNumberFormat="1" applyFont="1" applyFill="1" applyAlignment="1">
      <alignment vertical="center"/>
      <protection/>
    </xf>
    <xf numFmtId="166" fontId="13" fillId="0" borderId="0" xfId="48" applyNumberFormat="1" applyFont="1" applyFill="1" applyBorder="1" applyAlignment="1">
      <alignment horizontal="center" vertical="center"/>
      <protection/>
    </xf>
    <xf numFmtId="166" fontId="3" fillId="0" borderId="21" xfId="48" applyNumberFormat="1" applyFont="1" applyFill="1" applyBorder="1" applyAlignment="1">
      <alignment vertical="center"/>
      <protection/>
    </xf>
    <xf numFmtId="0" fontId="26" fillId="0" borderId="22" xfId="48" applyFont="1" applyBorder="1" applyAlignment="1">
      <alignment horizontal="center"/>
      <protection/>
    </xf>
    <xf numFmtId="0" fontId="26" fillId="0" borderId="12" xfId="48" applyFont="1" applyFill="1" applyBorder="1" applyAlignment="1">
      <alignment horizontal="center" vertical="center"/>
      <protection/>
    </xf>
    <xf numFmtId="0" fontId="27" fillId="0" borderId="17" xfId="48" applyFont="1" applyBorder="1" applyAlignment="1">
      <alignment horizontal="center" vertical="center"/>
      <protection/>
    </xf>
    <xf numFmtId="0" fontId="26" fillId="0" borderId="23" xfId="48" applyFont="1" applyFill="1" applyBorder="1" applyAlignment="1">
      <alignment horizontal="center" vertical="center"/>
      <protection/>
    </xf>
    <xf numFmtId="0" fontId="16" fillId="0" borderId="30" xfId="48" applyFont="1" applyFill="1" applyBorder="1" applyAlignment="1">
      <alignment horizontal="right" vertical="center" wrapText="1"/>
      <protection/>
    </xf>
    <xf numFmtId="0" fontId="28" fillId="0" borderId="0" xfId="48" applyFont="1" applyFill="1" applyAlignment="1">
      <alignment vertical="center"/>
      <protection/>
    </xf>
    <xf numFmtId="0" fontId="13" fillId="0" borderId="0" xfId="48" applyFont="1" applyFill="1" applyAlignment="1">
      <alignment vertical="center"/>
      <protection/>
    </xf>
    <xf numFmtId="168" fontId="13" fillId="0" borderId="0" xfId="48" applyNumberFormat="1" applyFont="1" applyFill="1" applyAlignment="1">
      <alignment horizontal="center" vertical="center"/>
      <protection/>
    </xf>
    <xf numFmtId="0" fontId="29" fillId="0" borderId="0" xfId="48" applyFont="1" applyFill="1" applyAlignment="1">
      <alignment vertical="center"/>
      <protection/>
    </xf>
    <xf numFmtId="0" fontId="0" fillId="0" borderId="37" xfId="48" applyFill="1" applyBorder="1" applyAlignment="1">
      <alignment vertical="center"/>
      <protection/>
    </xf>
    <xf numFmtId="0" fontId="31" fillId="0" borderId="0" xfId="48" applyFont="1" applyFill="1" applyBorder="1" applyAlignment="1">
      <alignment horizontal="center" vertical="center"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/>
      <protection/>
    </xf>
    <xf numFmtId="0" fontId="33" fillId="0" borderId="0" xfId="48" applyFont="1" applyFill="1" applyBorder="1" applyAlignment="1">
      <alignment horizontal="center" vertical="center" wrapText="1"/>
      <protection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34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/>
    </xf>
    <xf numFmtId="1" fontId="34" fillId="0" borderId="0" xfId="0" applyNumberFormat="1" applyFon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69" fontId="0" fillId="0" borderId="0" xfId="0" applyNumberForma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169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6" fillId="0" borderId="17" xfId="0" applyFont="1" applyBorder="1" applyAlignment="1">
      <alignment/>
    </xf>
    <xf numFmtId="168" fontId="16" fillId="0" borderId="17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39" fillId="33" borderId="38" xfId="0" applyFont="1" applyFill="1" applyBorder="1" applyAlignment="1">
      <alignment horizontal="center"/>
    </xf>
    <xf numFmtId="169" fontId="16" fillId="0" borderId="39" xfId="0" applyNumberFormat="1" applyFont="1" applyBorder="1" applyAlignment="1">
      <alignment horizontal="center"/>
    </xf>
    <xf numFmtId="169" fontId="16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169" fontId="13" fillId="0" borderId="43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9" fillId="0" borderId="44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40" fillId="0" borderId="38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169" fontId="15" fillId="0" borderId="45" xfId="0" applyNumberFormat="1" applyFont="1" applyBorder="1" applyAlignment="1">
      <alignment horizontal="center" vertical="center"/>
    </xf>
    <xf numFmtId="0" fontId="19" fillId="0" borderId="46" xfId="0" applyFont="1" applyBorder="1" applyAlignment="1">
      <alignment/>
    </xf>
    <xf numFmtId="0" fontId="40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9" fillId="0" borderId="0" xfId="0" applyFont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69" fontId="19" fillId="0" borderId="0" xfId="0" applyNumberFormat="1" applyFont="1" applyAlignment="1">
      <alignment/>
    </xf>
    <xf numFmtId="170" fontId="16" fillId="0" borderId="17" xfId="0" applyNumberFormat="1" applyFont="1" applyBorder="1" applyAlignment="1">
      <alignment horizontal="center"/>
    </xf>
    <xf numFmtId="0" fontId="19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1" fontId="42" fillId="0" borderId="0" xfId="0" applyNumberFormat="1" applyFont="1" applyBorder="1" applyAlignment="1">
      <alignment horizontal="center"/>
    </xf>
    <xf numFmtId="169" fontId="19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 vertical="center"/>
    </xf>
    <xf numFmtId="0" fontId="16" fillId="34" borderId="17" xfId="0" applyFont="1" applyFill="1" applyBorder="1" applyAlignment="1">
      <alignment horizontal="center"/>
    </xf>
    <xf numFmtId="0" fontId="39" fillId="33" borderId="53" xfId="0" applyFont="1" applyFill="1" applyBorder="1" applyAlignment="1">
      <alignment horizontal="center"/>
    </xf>
    <xf numFmtId="1" fontId="42" fillId="0" borderId="48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1" fontId="42" fillId="0" borderId="0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169" fontId="15" fillId="0" borderId="43" xfId="0" applyNumberFormat="1" applyFont="1" applyBorder="1" applyAlignment="1">
      <alignment horizontal="center" vertical="center"/>
    </xf>
    <xf numFmtId="1" fontId="42" fillId="0" borderId="48" xfId="0" applyNumberFormat="1" applyFont="1" applyFill="1" applyBorder="1" applyAlignment="1">
      <alignment horizontal="center"/>
    </xf>
    <xf numFmtId="0" fontId="19" fillId="0" borderId="54" xfId="0" applyFont="1" applyBorder="1" applyAlignment="1">
      <alignment horizontal="center" vertical="center"/>
    </xf>
    <xf numFmtId="169" fontId="15" fillId="0" borderId="36" xfId="0" applyNumberFormat="1" applyFont="1" applyBorder="1" applyAlignment="1">
      <alignment horizontal="center" vertical="center"/>
    </xf>
    <xf numFmtId="169" fontId="19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3" fillId="0" borderId="17" xfId="0" applyFont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/>
    </xf>
    <xf numFmtId="169" fontId="44" fillId="0" borderId="0" xfId="0" applyNumberFormat="1" applyFont="1" applyFill="1" applyBorder="1" applyAlignment="1">
      <alignment horizontal="center" textRotation="90"/>
    </xf>
    <xf numFmtId="169" fontId="45" fillId="0" borderId="0" xfId="0" applyNumberFormat="1" applyFont="1" applyFill="1" applyBorder="1" applyAlignment="1">
      <alignment horizontal="center" textRotation="90"/>
    </xf>
    <xf numFmtId="169" fontId="46" fillId="0" borderId="0" xfId="0" applyNumberFormat="1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169" fontId="3" fillId="0" borderId="1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9" fontId="4" fillId="0" borderId="0" xfId="0" applyNumberFormat="1" applyFont="1" applyFill="1" applyBorder="1" applyAlignment="1">
      <alignment horizontal="center" vertical="center"/>
    </xf>
    <xf numFmtId="169" fontId="35" fillId="0" borderId="0" xfId="0" applyNumberFormat="1" applyFont="1" applyFill="1" applyBorder="1" applyAlignment="1">
      <alignment horizontal="center" vertical="center"/>
    </xf>
    <xf numFmtId="168" fontId="38" fillId="0" borderId="17" xfId="0" applyNumberFormat="1" applyFont="1" applyBorder="1" applyAlignment="1">
      <alignment horizontal="center"/>
    </xf>
    <xf numFmtId="0" fontId="19" fillId="0" borderId="42" xfId="48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19" fillId="0" borderId="34" xfId="48" applyFont="1" applyBorder="1" applyAlignment="1">
      <alignment horizontal="center" vertical="center"/>
      <protection/>
    </xf>
    <xf numFmtId="0" fontId="39" fillId="33" borderId="55" xfId="0" applyFont="1" applyFill="1" applyBorder="1" applyAlignment="1">
      <alignment horizontal="center"/>
    </xf>
    <xf numFmtId="169" fontId="16" fillId="0" borderId="56" xfId="0" applyNumberFormat="1" applyFont="1" applyBorder="1" applyAlignment="1">
      <alignment horizontal="center"/>
    </xf>
    <xf numFmtId="169" fontId="16" fillId="0" borderId="31" xfId="0" applyNumberFormat="1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58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/>
    </xf>
    <xf numFmtId="0" fontId="40" fillId="0" borderId="60" xfId="0" applyFont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68" fontId="16" fillId="0" borderId="17" xfId="0" applyNumberFormat="1" applyFont="1" applyFill="1" applyBorder="1" applyAlignment="1">
      <alignment horizontal="center"/>
    </xf>
    <xf numFmtId="0" fontId="48" fillId="35" borderId="0" xfId="0" applyFont="1" applyFill="1" applyAlignment="1">
      <alignment wrapText="1"/>
    </xf>
    <xf numFmtId="168" fontId="1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36" borderId="58" xfId="0" applyFont="1" applyFill="1" applyBorder="1" applyAlignment="1">
      <alignment horizontal="center"/>
    </xf>
    <xf numFmtId="0" fontId="13" fillId="36" borderId="42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169" fontId="13" fillId="36" borderId="43" xfId="0" applyNumberFormat="1" applyFont="1" applyFill="1" applyBorder="1" applyAlignment="1">
      <alignment horizontal="center" vertical="center"/>
    </xf>
    <xf numFmtId="0" fontId="16" fillId="36" borderId="59" xfId="0" applyFont="1" applyFill="1" applyBorder="1" applyAlignment="1">
      <alignment horizontal="center"/>
    </xf>
    <xf numFmtId="0" fontId="16" fillId="36" borderId="42" xfId="0" applyFont="1" applyFill="1" applyBorder="1" applyAlignment="1">
      <alignment horizontal="center" vertical="center"/>
    </xf>
    <xf numFmtId="0" fontId="16" fillId="34" borderId="42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38" fillId="34" borderId="17" xfId="0" applyFont="1" applyFill="1" applyBorder="1" applyAlignment="1">
      <alignment horizontal="center" vertical="center"/>
    </xf>
    <xf numFmtId="169" fontId="13" fillId="0" borderId="36" xfId="0" applyNumberFormat="1" applyFont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textRotation="90"/>
    </xf>
    <xf numFmtId="0" fontId="19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169" fontId="0" fillId="0" borderId="0" xfId="0" applyNumberFormat="1" applyFont="1" applyFill="1" applyBorder="1" applyAlignment="1">
      <alignment horizontal="center" vertical="center"/>
    </xf>
    <xf numFmtId="0" fontId="0" fillId="0" borderId="0" xfId="48">
      <alignment/>
      <protection/>
    </xf>
    <xf numFmtId="0" fontId="0" fillId="0" borderId="0" xfId="48" applyAlignment="1">
      <alignment horizontal="center"/>
      <protection/>
    </xf>
    <xf numFmtId="0" fontId="12" fillId="0" borderId="0" xfId="48" applyFont="1">
      <alignment/>
      <protection/>
    </xf>
    <xf numFmtId="0" fontId="6" fillId="0" borderId="30" xfId="48" applyFont="1" applyBorder="1" applyAlignment="1">
      <alignment horizontal="center"/>
      <protection/>
    </xf>
    <xf numFmtId="0" fontId="6" fillId="0" borderId="31" xfId="48" applyFont="1" applyBorder="1" applyAlignment="1">
      <alignment horizontal="center"/>
      <protection/>
    </xf>
    <xf numFmtId="0" fontId="35" fillId="0" borderId="31" xfId="48" applyFont="1" applyBorder="1" applyAlignment="1">
      <alignment horizontal="center"/>
      <protection/>
    </xf>
    <xf numFmtId="0" fontId="6" fillId="0" borderId="15" xfId="48" applyFont="1" applyBorder="1" applyAlignment="1">
      <alignment horizontal="center"/>
      <protection/>
    </xf>
    <xf numFmtId="0" fontId="6" fillId="0" borderId="12" xfId="48" applyFont="1" applyBorder="1" applyAlignment="1">
      <alignment horizontal="center"/>
      <protection/>
    </xf>
    <xf numFmtId="0" fontId="6" fillId="0" borderId="16" xfId="48" applyFont="1" applyBorder="1" applyAlignment="1">
      <alignment horizontal="center"/>
      <protection/>
    </xf>
    <xf numFmtId="168" fontId="0" fillId="0" borderId="0" xfId="48" applyNumberFormat="1" applyAlignment="1">
      <alignment horizontal="center"/>
      <protection/>
    </xf>
    <xf numFmtId="0" fontId="4" fillId="0" borderId="17" xfId="48" applyFont="1" applyBorder="1" applyAlignment="1">
      <alignment horizontal="center" vertical="center"/>
      <protection/>
    </xf>
    <xf numFmtId="0" fontId="35" fillId="0" borderId="17" xfId="48" applyFont="1" applyBorder="1" applyAlignment="1">
      <alignment horizontal="center" vertical="center"/>
      <protection/>
    </xf>
    <xf numFmtId="0" fontId="35" fillId="0" borderId="61" xfId="48" applyFont="1" applyBorder="1" applyAlignment="1">
      <alignment horizontal="center" vertical="center"/>
      <protection/>
    </xf>
    <xf numFmtId="0" fontId="6" fillId="0" borderId="18" xfId="48" applyFont="1" applyBorder="1" applyAlignment="1">
      <alignment horizontal="center"/>
      <protection/>
    </xf>
    <xf numFmtId="0" fontId="6" fillId="0" borderId="17" xfId="48" applyFont="1" applyBorder="1" applyAlignment="1">
      <alignment horizontal="center"/>
      <protection/>
    </xf>
    <xf numFmtId="0" fontId="6" fillId="0" borderId="19" xfId="48" applyFont="1" applyBorder="1" applyAlignment="1">
      <alignment horizontal="center"/>
      <protection/>
    </xf>
    <xf numFmtId="0" fontId="4" fillId="0" borderId="35" xfId="48" applyFont="1" applyBorder="1" applyAlignment="1">
      <alignment horizontal="center" vertical="center"/>
      <protection/>
    </xf>
    <xf numFmtId="0" fontId="6" fillId="0" borderId="22" xfId="48" applyFont="1" applyBorder="1" applyAlignment="1">
      <alignment horizontal="center"/>
      <protection/>
    </xf>
    <xf numFmtId="0" fontId="6" fillId="0" borderId="20" xfId="48" applyFont="1" applyBorder="1" applyAlignment="1">
      <alignment horizontal="center"/>
      <protection/>
    </xf>
    <xf numFmtId="0" fontId="6" fillId="0" borderId="23" xfId="48" applyFont="1" applyBorder="1" applyAlignment="1">
      <alignment horizontal="center"/>
      <protection/>
    </xf>
    <xf numFmtId="0" fontId="6" fillId="0" borderId="0" xfId="48" applyFont="1" applyAlignment="1">
      <alignment horizontal="center"/>
      <protection/>
    </xf>
    <xf numFmtId="0" fontId="19" fillId="0" borderId="0" xfId="48" applyFont="1" applyBorder="1" applyAlignment="1">
      <alignment horizontal="center" vertical="center"/>
      <protection/>
    </xf>
    <xf numFmtId="0" fontId="35" fillId="0" borderId="51" xfId="48" applyFont="1" applyBorder="1" applyAlignment="1">
      <alignment horizontal="center" vertical="center"/>
      <protection/>
    </xf>
    <xf numFmtId="168" fontId="16" fillId="0" borderId="31" xfId="48" applyNumberFormat="1" applyFont="1" applyBorder="1" applyAlignment="1">
      <alignment horizontal="center" vertical="center"/>
      <protection/>
    </xf>
    <xf numFmtId="0" fontId="49" fillId="0" borderId="31" xfId="48" applyFont="1" applyBorder="1" applyAlignment="1">
      <alignment horizontal="center" vertical="top" wrapText="1"/>
      <protection/>
    </xf>
    <xf numFmtId="0" fontId="49" fillId="0" borderId="32" xfId="48" applyFont="1" applyBorder="1" applyAlignment="1">
      <alignment horizontal="center" vertical="top" wrapText="1"/>
      <protection/>
    </xf>
    <xf numFmtId="168" fontId="50" fillId="0" borderId="62" xfId="48" applyNumberFormat="1" applyFont="1" applyBorder="1" applyAlignment="1">
      <alignment horizontal="center" vertical="top" wrapText="1"/>
      <protection/>
    </xf>
    <xf numFmtId="0" fontId="0" fillId="0" borderId="17" xfId="48" applyBorder="1" applyAlignment="1">
      <alignment horizontal="center" vertical="top" wrapText="1"/>
      <protection/>
    </xf>
    <xf numFmtId="0" fontId="0" fillId="0" borderId="17" xfId="48" applyFont="1" applyBorder="1" applyAlignment="1">
      <alignment horizontal="center" vertical="top" wrapText="1"/>
      <protection/>
    </xf>
    <xf numFmtId="0" fontId="0" fillId="0" borderId="43" xfId="48" applyFont="1" applyBorder="1" applyAlignment="1">
      <alignment horizontal="center" vertical="top" wrapText="1"/>
      <protection/>
    </xf>
    <xf numFmtId="168" fontId="51" fillId="0" borderId="17" xfId="48" applyNumberFormat="1" applyFont="1" applyBorder="1" applyAlignment="1">
      <alignment vertical="center"/>
      <protection/>
    </xf>
    <xf numFmtId="168" fontId="51" fillId="0" borderId="17" xfId="48" applyNumberFormat="1" applyFont="1" applyBorder="1" applyAlignment="1">
      <alignment horizontal="center" vertical="center"/>
      <protection/>
    </xf>
    <xf numFmtId="0" fontId="52" fillId="0" borderId="17" xfId="48" applyFont="1" applyBorder="1" applyAlignment="1">
      <alignment vertical="top" wrapText="1"/>
      <protection/>
    </xf>
    <xf numFmtId="168" fontId="51" fillId="0" borderId="43" xfId="48" applyNumberFormat="1" applyFont="1" applyBorder="1" applyAlignment="1">
      <alignment vertical="center"/>
      <protection/>
    </xf>
    <xf numFmtId="168" fontId="16" fillId="0" borderId="17" xfId="48" applyNumberFormat="1" applyFont="1" applyBorder="1" applyAlignment="1">
      <alignment horizontal="center"/>
      <protection/>
    </xf>
    <xf numFmtId="0" fontId="13" fillId="0" borderId="17" xfId="48" applyFont="1" applyBorder="1" applyAlignment="1">
      <alignment horizontal="center"/>
      <protection/>
    </xf>
    <xf numFmtId="0" fontId="3" fillId="0" borderId="17" xfId="48" applyFont="1" applyBorder="1" applyAlignment="1">
      <alignment horizontal="center" vertical="center"/>
      <protection/>
    </xf>
    <xf numFmtId="0" fontId="12" fillId="0" borderId="43" xfId="48" applyFont="1" applyBorder="1" applyAlignment="1">
      <alignment horizontal="center"/>
      <protection/>
    </xf>
    <xf numFmtId="0" fontId="53" fillId="37" borderId="48" xfId="48" applyFont="1" applyFill="1" applyBorder="1" applyAlignment="1">
      <alignment horizontal="center" vertical="center"/>
      <protection/>
    </xf>
    <xf numFmtId="0" fontId="18" fillId="0" borderId="17" xfId="48" applyFont="1" applyBorder="1" applyAlignment="1">
      <alignment horizontal="center" vertical="center"/>
      <protection/>
    </xf>
    <xf numFmtId="0" fontId="3" fillId="0" borderId="43" xfId="48" applyFont="1" applyBorder="1" applyAlignment="1">
      <alignment horizontal="center" vertical="center"/>
      <protection/>
    </xf>
    <xf numFmtId="168" fontId="54" fillId="0" borderId="35" xfId="48" applyNumberFormat="1" applyFont="1" applyBorder="1" applyAlignment="1">
      <alignment horizontal="center" vertical="top" wrapText="1"/>
      <protection/>
    </xf>
    <xf numFmtId="168" fontId="16" fillId="0" borderId="35" xfId="48" applyNumberFormat="1" applyFont="1" applyBorder="1" applyAlignment="1">
      <alignment horizontal="center" vertical="top" wrapText="1"/>
      <protection/>
    </xf>
    <xf numFmtId="168" fontId="16" fillId="0" borderId="35" xfId="48" applyNumberFormat="1" applyFont="1" applyBorder="1" applyAlignment="1">
      <alignment horizontal="center"/>
      <protection/>
    </xf>
    <xf numFmtId="0" fontId="13" fillId="0" borderId="35" xfId="48" applyFont="1" applyBorder="1" applyAlignment="1">
      <alignment horizontal="center"/>
      <protection/>
    </xf>
    <xf numFmtId="0" fontId="3" fillId="0" borderId="35" xfId="48" applyFont="1" applyBorder="1" applyAlignment="1">
      <alignment horizontal="center" vertical="center"/>
      <protection/>
    </xf>
    <xf numFmtId="0" fontId="0" fillId="0" borderId="36" xfId="48" applyBorder="1" applyAlignment="1">
      <alignment horizontal="center"/>
      <protection/>
    </xf>
    <xf numFmtId="0" fontId="19" fillId="0" borderId="0" xfId="48" applyFont="1">
      <alignment/>
      <protection/>
    </xf>
    <xf numFmtId="168" fontId="16" fillId="0" borderId="0" xfId="48" applyNumberFormat="1" applyFont="1" applyBorder="1" applyAlignment="1">
      <alignment horizontal="center"/>
      <protection/>
    </xf>
    <xf numFmtId="0" fontId="13" fillId="0" borderId="0" xfId="48" applyFont="1" applyBorder="1" applyAlignment="1">
      <alignment horizontal="center"/>
      <protection/>
    </xf>
    <xf numFmtId="0" fontId="12" fillId="0" borderId="0" xfId="48" applyFont="1" applyBorder="1" applyAlignment="1">
      <alignment horizontal="center"/>
      <protection/>
    </xf>
    <xf numFmtId="0" fontId="16" fillId="0" borderId="0" xfId="48" applyFont="1" applyBorder="1" applyAlignment="1">
      <alignment horizontal="center"/>
      <protection/>
    </xf>
    <xf numFmtId="0" fontId="18" fillId="0" borderId="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168" fontId="4" fillId="0" borderId="63" xfId="48" applyNumberFormat="1" applyFont="1" applyFill="1" applyBorder="1" applyAlignment="1">
      <alignment horizontal="center"/>
      <protection/>
    </xf>
    <xf numFmtId="0" fontId="13" fillId="0" borderId="17" xfId="48" applyFont="1" applyBorder="1" applyAlignment="1">
      <alignment horizontal="center" vertical="center"/>
      <protection/>
    </xf>
    <xf numFmtId="0" fontId="4" fillId="0" borderId="51" xfId="48" applyFont="1" applyBorder="1" applyAlignment="1">
      <alignment horizontal="center" vertical="center"/>
      <protection/>
    </xf>
    <xf numFmtId="0" fontId="19" fillId="0" borderId="33" xfId="48" applyFont="1" applyBorder="1" applyAlignment="1">
      <alignment horizontal="center" vertical="center"/>
      <protection/>
    </xf>
    <xf numFmtId="0" fontId="4" fillId="0" borderId="64" xfId="48" applyFont="1" applyBorder="1" applyAlignment="1">
      <alignment horizontal="center" vertical="center"/>
      <protection/>
    </xf>
    <xf numFmtId="0" fontId="35" fillId="0" borderId="64" xfId="48" applyFont="1" applyBorder="1" applyAlignment="1">
      <alignment horizontal="center" vertical="center"/>
      <protection/>
    </xf>
    <xf numFmtId="168" fontId="16" fillId="34" borderId="17" xfId="48" applyNumberFormat="1" applyFont="1" applyFill="1" applyBorder="1" applyAlignment="1">
      <alignment horizontal="center"/>
      <protection/>
    </xf>
    <xf numFmtId="0" fontId="18" fillId="34" borderId="17" xfId="48" applyFont="1" applyFill="1" applyBorder="1" applyAlignment="1">
      <alignment horizontal="center" vertical="center"/>
      <protection/>
    </xf>
    <xf numFmtId="0" fontId="3" fillId="34" borderId="43" xfId="48" applyFont="1" applyFill="1" applyBorder="1" applyAlignment="1">
      <alignment horizontal="center" vertical="center"/>
      <protection/>
    </xf>
    <xf numFmtId="0" fontId="0" fillId="0" borderId="65" xfId="48" applyBorder="1">
      <alignment/>
      <protection/>
    </xf>
    <xf numFmtId="0" fontId="19" fillId="0" borderId="65" xfId="48" applyFont="1" applyBorder="1">
      <alignment/>
      <protection/>
    </xf>
    <xf numFmtId="168" fontId="16" fillId="0" borderId="65" xfId="48" applyNumberFormat="1" applyFont="1" applyBorder="1" applyAlignment="1">
      <alignment horizontal="center"/>
      <protection/>
    </xf>
    <xf numFmtId="0" fontId="13" fillId="0" borderId="65" xfId="48" applyFont="1" applyBorder="1" applyAlignment="1">
      <alignment horizontal="center"/>
      <protection/>
    </xf>
    <xf numFmtId="0" fontId="12" fillId="0" borderId="65" xfId="48" applyFont="1" applyBorder="1" applyAlignment="1">
      <alignment horizontal="center"/>
      <protection/>
    </xf>
    <xf numFmtId="0" fontId="16" fillId="0" borderId="65" xfId="48" applyFont="1" applyBorder="1" applyAlignment="1">
      <alignment horizontal="center"/>
      <protection/>
    </xf>
    <xf numFmtId="0" fontId="18" fillId="0" borderId="65" xfId="48" applyFont="1" applyBorder="1" applyAlignment="1">
      <alignment horizontal="center" vertical="center"/>
      <protection/>
    </xf>
    <xf numFmtId="0" fontId="3" fillId="0" borderId="65" xfId="48" applyFont="1" applyBorder="1" applyAlignment="1">
      <alignment horizontal="center" vertical="center"/>
      <protection/>
    </xf>
    <xf numFmtId="168" fontId="4" fillId="0" borderId="66" xfId="48" applyNumberFormat="1" applyFont="1" applyFill="1" applyBorder="1" applyAlignment="1">
      <alignment horizontal="center"/>
      <protection/>
    </xf>
    <xf numFmtId="0" fontId="53" fillId="34" borderId="48" xfId="48" applyFont="1" applyFill="1" applyBorder="1" applyAlignment="1">
      <alignment horizontal="center" vertical="center"/>
      <protection/>
    </xf>
    <xf numFmtId="168" fontId="16" fillId="0" borderId="17" xfId="48" applyNumberFormat="1" applyFont="1" applyFill="1" applyBorder="1" applyAlignment="1">
      <alignment horizontal="center"/>
      <protection/>
    </xf>
    <xf numFmtId="0" fontId="0" fillId="0" borderId="67" xfId="48" applyBorder="1">
      <alignment/>
      <protection/>
    </xf>
    <xf numFmtId="168" fontId="6" fillId="0" borderId="68" xfId="48" applyNumberFormat="1" applyFont="1" applyBorder="1" applyAlignment="1">
      <alignment horizontal="center"/>
      <protection/>
    </xf>
    <xf numFmtId="0" fontId="18" fillId="0" borderId="69" xfId="48" applyNumberFormat="1" applyFont="1" applyBorder="1" applyAlignment="1">
      <alignment horizontal="center"/>
      <protection/>
    </xf>
    <xf numFmtId="0" fontId="3" fillId="0" borderId="70" xfId="48" applyNumberFormat="1" applyFont="1" applyBorder="1">
      <alignment/>
      <protection/>
    </xf>
    <xf numFmtId="0" fontId="18" fillId="0" borderId="69" xfId="48" applyFont="1" applyBorder="1" applyAlignment="1">
      <alignment horizontal="center"/>
      <protection/>
    </xf>
    <xf numFmtId="0" fontId="3" fillId="0" borderId="70" xfId="48" applyFont="1" applyBorder="1">
      <alignment/>
      <protection/>
    </xf>
    <xf numFmtId="0" fontId="0" fillId="0" borderId="71" xfId="48" applyBorder="1">
      <alignment/>
      <protection/>
    </xf>
    <xf numFmtId="0" fontId="18" fillId="0" borderId="69" xfId="48" applyNumberFormat="1" applyFont="1" applyBorder="1" applyAlignment="1">
      <alignment/>
      <protection/>
    </xf>
    <xf numFmtId="0" fontId="18" fillId="0" borderId="72" xfId="48" applyFont="1" applyBorder="1" applyAlignment="1">
      <alignment horizontal="center"/>
      <protection/>
    </xf>
    <xf numFmtId="0" fontId="3" fillId="0" borderId="73" xfId="48" applyFont="1" applyBorder="1">
      <alignment/>
      <protection/>
    </xf>
    <xf numFmtId="0" fontId="0" fillId="0" borderId="37" xfId="48" applyBorder="1">
      <alignment/>
      <protection/>
    </xf>
    <xf numFmtId="0" fontId="0" fillId="0" borderId="29" xfId="48" applyBorder="1">
      <alignment/>
      <protection/>
    </xf>
    <xf numFmtId="0" fontId="29" fillId="0" borderId="0" xfId="48" applyFont="1">
      <alignment/>
      <protection/>
    </xf>
    <xf numFmtId="0" fontId="0" fillId="0" borderId="74" xfId="48" applyBorder="1">
      <alignment/>
      <protection/>
    </xf>
    <xf numFmtId="0" fontId="6" fillId="0" borderId="74" xfId="48" applyFont="1" applyBorder="1" applyAlignment="1">
      <alignment horizontal="center"/>
      <protection/>
    </xf>
    <xf numFmtId="0" fontId="0" fillId="0" borderId="74" xfId="48" applyBorder="1" applyAlignment="1">
      <alignment/>
      <protection/>
    </xf>
    <xf numFmtId="0" fontId="6" fillId="0" borderId="75" xfId="48" applyFont="1" applyBorder="1" applyAlignment="1">
      <alignment horizontal="center"/>
      <protection/>
    </xf>
    <xf numFmtId="0" fontId="0" fillId="0" borderId="0" xfId="48" applyBorder="1">
      <alignment/>
      <protection/>
    </xf>
    <xf numFmtId="0" fontId="0" fillId="0" borderId="76" xfId="48" applyBorder="1">
      <alignment/>
      <protection/>
    </xf>
    <xf numFmtId="168" fontId="6" fillId="0" borderId="77" xfId="48" applyNumberFormat="1" applyFont="1" applyBorder="1" applyAlignment="1">
      <alignment horizontal="center"/>
      <protection/>
    </xf>
    <xf numFmtId="0" fontId="18" fillId="0" borderId="69" xfId="48" applyFont="1" applyBorder="1" applyAlignment="1">
      <alignment/>
      <protection/>
    </xf>
    <xf numFmtId="0" fontId="0" fillId="0" borderId="78" xfId="48" applyBorder="1">
      <alignment/>
      <protection/>
    </xf>
    <xf numFmtId="0" fontId="0" fillId="0" borderId="79" xfId="48" applyBorder="1">
      <alignment/>
      <protection/>
    </xf>
    <xf numFmtId="0" fontId="18" fillId="0" borderId="72" xfId="48" applyFont="1" applyBorder="1" applyAlignment="1">
      <alignment/>
      <protection/>
    </xf>
    <xf numFmtId="0" fontId="40" fillId="0" borderId="0" xfId="48" applyFont="1" applyBorder="1" applyAlignment="1">
      <alignment horizontal="fill"/>
      <protection/>
    </xf>
    <xf numFmtId="0" fontId="18" fillId="0" borderId="69" xfId="48" applyFont="1" applyBorder="1">
      <alignment/>
      <protection/>
    </xf>
    <xf numFmtId="0" fontId="18" fillId="0" borderId="72" xfId="48" applyFont="1" applyBorder="1">
      <alignment/>
      <protection/>
    </xf>
    <xf numFmtId="0" fontId="6" fillId="0" borderId="77" xfId="48" applyFont="1" applyBorder="1" applyAlignment="1">
      <alignment horizontal="center"/>
      <protection/>
    </xf>
    <xf numFmtId="0" fontId="16" fillId="0" borderId="74" xfId="48" applyFont="1" applyBorder="1" applyAlignment="1">
      <alignment horizontal="center"/>
      <protection/>
    </xf>
    <xf numFmtId="0" fontId="19" fillId="0" borderId="74" xfId="48" applyFont="1" applyBorder="1">
      <alignment/>
      <protection/>
    </xf>
    <xf numFmtId="0" fontId="6" fillId="0" borderId="68" xfId="48" applyFont="1" applyBorder="1" applyAlignment="1">
      <alignment horizontal="center"/>
      <protection/>
    </xf>
    <xf numFmtId="0" fontId="57" fillId="38" borderId="0" xfId="48" applyFont="1" applyFill="1">
      <alignment/>
      <protection/>
    </xf>
    <xf numFmtId="0" fontId="0" fillId="38" borderId="0" xfId="48" applyFill="1">
      <alignment/>
      <protection/>
    </xf>
    <xf numFmtId="0" fontId="0" fillId="0" borderId="74" xfId="48" applyBorder="1" applyAlignment="1">
      <alignment horizontal="center"/>
      <protection/>
    </xf>
    <xf numFmtId="0" fontId="58" fillId="0" borderId="0" xfId="0" applyFont="1" applyAlignment="1">
      <alignment horizontal="center" readingOrder="1"/>
    </xf>
    <xf numFmtId="0" fontId="12" fillId="0" borderId="15" xfId="48" applyFont="1" applyBorder="1" applyAlignment="1">
      <alignment horizontal="center" wrapText="1"/>
      <protection/>
    </xf>
    <xf numFmtId="0" fontId="38" fillId="0" borderId="13" xfId="48" applyFont="1" applyFill="1" applyBorder="1" applyAlignment="1">
      <alignment horizontal="center" vertical="center"/>
      <protection/>
    </xf>
    <xf numFmtId="0" fontId="38" fillId="0" borderId="12" xfId="48" applyFont="1" applyFill="1" applyBorder="1" applyAlignment="1">
      <alignment horizontal="center" vertical="center"/>
      <protection/>
    </xf>
    <xf numFmtId="0" fontId="6" fillId="36" borderId="80" xfId="48" applyFont="1" applyFill="1" applyBorder="1" applyAlignment="1">
      <alignment horizontal="center"/>
      <protection/>
    </xf>
    <xf numFmtId="0" fontId="6" fillId="36" borderId="67" xfId="48" applyFont="1" applyFill="1" applyBorder="1" applyAlignment="1">
      <alignment horizontal="center"/>
      <protection/>
    </xf>
    <xf numFmtId="0" fontId="6" fillId="36" borderId="71" xfId="48" applyFont="1" applyFill="1" applyBorder="1" applyAlignment="1">
      <alignment horizontal="center"/>
      <protection/>
    </xf>
    <xf numFmtId="0" fontId="0" fillId="0" borderId="0" xfId="48" applyFont="1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center"/>
      <protection/>
    </xf>
    <xf numFmtId="0" fontId="14" fillId="0" borderId="20" xfId="48" applyFont="1" applyBorder="1" applyAlignment="1" applyProtection="1">
      <alignment horizontal="center"/>
      <protection locked="0"/>
    </xf>
    <xf numFmtId="168" fontId="16" fillId="39" borderId="17" xfId="0" applyNumberFormat="1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/>
    </xf>
    <xf numFmtId="0" fontId="19" fillId="39" borderId="17" xfId="0" applyFont="1" applyFill="1" applyBorder="1" applyAlignment="1">
      <alignment horizontal="center"/>
    </xf>
    <xf numFmtId="0" fontId="19" fillId="39" borderId="17" xfId="0" applyFont="1" applyFill="1" applyBorder="1" applyAlignment="1">
      <alignment horizontal="center" vertical="center"/>
    </xf>
    <xf numFmtId="168" fontId="16" fillId="40" borderId="17" xfId="0" applyNumberFormat="1" applyFont="1" applyFill="1" applyBorder="1" applyAlignment="1">
      <alignment horizontal="center"/>
    </xf>
    <xf numFmtId="0" fontId="16" fillId="40" borderId="17" xfId="0" applyFont="1" applyFill="1" applyBorder="1" applyAlignment="1">
      <alignment horizontal="center"/>
    </xf>
    <xf numFmtId="0" fontId="19" fillId="40" borderId="17" xfId="0" applyFont="1" applyFill="1" applyBorder="1" applyAlignment="1">
      <alignment horizontal="center"/>
    </xf>
    <xf numFmtId="0" fontId="19" fillId="40" borderId="17" xfId="0" applyFont="1" applyFill="1" applyBorder="1" applyAlignment="1">
      <alignment horizontal="center" vertical="center"/>
    </xf>
    <xf numFmtId="0" fontId="41" fillId="0" borderId="48" xfId="0" applyFont="1" applyBorder="1" applyAlignment="1">
      <alignment horizontal="center"/>
    </xf>
    <xf numFmtId="0" fontId="26" fillId="0" borderId="18" xfId="48" applyFont="1" applyBorder="1" applyAlignment="1">
      <alignment horizontal="center"/>
      <protection/>
    </xf>
    <xf numFmtId="0" fontId="26" fillId="0" borderId="19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13" fillId="0" borderId="0" xfId="48" applyFont="1" applyFill="1" applyBorder="1" applyAlignment="1">
      <alignment horizontal="center" vertical="center"/>
      <protection/>
    </xf>
    <xf numFmtId="0" fontId="13" fillId="41" borderId="0" xfId="48" applyFont="1" applyFill="1" applyBorder="1" applyAlignment="1">
      <alignment horizontal="center" vertical="center"/>
      <protection/>
    </xf>
    <xf numFmtId="0" fontId="30" fillId="38" borderId="0" xfId="48" applyFont="1" applyFill="1" applyBorder="1" applyAlignment="1">
      <alignment horizontal="center" vertical="center"/>
      <protection/>
    </xf>
    <xf numFmtId="0" fontId="6" fillId="0" borderId="22" xfId="48" applyFont="1" applyFill="1" applyBorder="1" applyAlignment="1">
      <alignment horizontal="center" vertical="center"/>
      <protection/>
    </xf>
    <xf numFmtId="0" fontId="10" fillId="0" borderId="23" xfId="36" applyNumberFormat="1" applyFont="1" applyFill="1" applyBorder="1" applyAlignment="1" applyProtection="1">
      <alignment horizontal="center" vertical="center"/>
      <protection/>
    </xf>
    <xf numFmtId="0" fontId="13" fillId="0" borderId="22" xfId="48" applyFont="1" applyFill="1" applyBorder="1" applyAlignment="1">
      <alignment horizontal="center" vertical="center" wrapText="1"/>
      <protection/>
    </xf>
    <xf numFmtId="0" fontId="6" fillId="0" borderId="37" xfId="48" applyFont="1" applyFill="1" applyBorder="1" applyAlignment="1">
      <alignment horizontal="center" vertical="center"/>
      <protection/>
    </xf>
    <xf numFmtId="0" fontId="1" fillId="0" borderId="15" xfId="48" applyFont="1" applyFill="1" applyBorder="1" applyAlignment="1">
      <alignment horizontal="center" vertical="center" wrapText="1"/>
      <protection/>
    </xf>
    <xf numFmtId="0" fontId="2" fillId="0" borderId="16" xfId="48" applyFont="1" applyFill="1" applyBorder="1" applyAlignment="1">
      <alignment horizontal="right" vertical="center" wrapText="1"/>
      <protection/>
    </xf>
    <xf numFmtId="0" fontId="1" fillId="0" borderId="15" xfId="48" applyFont="1" applyFill="1" applyBorder="1" applyAlignment="1">
      <alignment horizontal="center" vertical="center"/>
      <protection/>
    </xf>
    <xf numFmtId="0" fontId="7" fillId="0" borderId="23" xfId="36" applyNumberFormat="1" applyFont="1" applyFill="1" applyBorder="1" applyAlignment="1" applyProtection="1">
      <alignment horizontal="center" vertical="center"/>
      <protection/>
    </xf>
    <xf numFmtId="0" fontId="11" fillId="0" borderId="23" xfId="36" applyNumberFormat="1" applyFont="1" applyFill="1" applyBorder="1" applyAlignment="1" applyProtection="1">
      <alignment horizontal="center" vertical="center"/>
      <protection/>
    </xf>
    <xf numFmtId="0" fontId="6" fillId="0" borderId="22" xfId="48" applyFont="1" applyFill="1" applyBorder="1" applyAlignment="1">
      <alignment horizontal="center" vertical="center" wrapText="1"/>
      <protection/>
    </xf>
    <xf numFmtId="0" fontId="5" fillId="0" borderId="16" xfId="48" applyFont="1" applyFill="1" applyBorder="1" applyAlignment="1">
      <alignment horizontal="center" vertical="center" wrapText="1"/>
      <protection/>
    </xf>
    <xf numFmtId="0" fontId="22" fillId="0" borderId="16" xfId="48" applyFont="1" applyFill="1" applyBorder="1" applyAlignment="1">
      <alignment horizontal="right" vertical="center" wrapText="1"/>
      <protection/>
    </xf>
    <xf numFmtId="0" fontId="6" fillId="0" borderId="48" xfId="48" applyFont="1" applyFill="1" applyBorder="1" applyAlignment="1">
      <alignment horizontal="center" vertical="center"/>
      <protection/>
    </xf>
    <xf numFmtId="0" fontId="20" fillId="0" borderId="0" xfId="48" applyFont="1" applyFill="1" applyBorder="1" applyAlignment="1">
      <alignment horizontal="center" vertical="center"/>
      <protection/>
    </xf>
    <xf numFmtId="0" fontId="23" fillId="0" borderId="23" xfId="36" applyNumberFormat="1" applyFont="1" applyFill="1" applyBorder="1" applyAlignment="1" applyProtection="1">
      <alignment horizontal="center" vertical="center"/>
      <protection/>
    </xf>
    <xf numFmtId="0" fontId="6" fillId="0" borderId="81" xfId="48" applyFont="1" applyFill="1" applyBorder="1" applyAlignment="1">
      <alignment horizontal="center" vertical="center"/>
      <protection/>
    </xf>
    <xf numFmtId="0" fontId="3" fillId="0" borderId="16" xfId="48" applyFont="1" applyFill="1" applyBorder="1" applyAlignment="1">
      <alignment horizontal="right" vertical="center" wrapText="1"/>
      <protection/>
    </xf>
    <xf numFmtId="0" fontId="9" fillId="0" borderId="23" xfId="36" applyNumberFormat="1" applyFont="1" applyFill="1" applyBorder="1" applyAlignment="1" applyProtection="1">
      <alignment horizontal="center" vertical="center"/>
      <protection/>
    </xf>
    <xf numFmtId="0" fontId="5" fillId="0" borderId="16" xfId="48" applyFont="1" applyFill="1" applyBorder="1" applyAlignment="1">
      <alignment horizontal="right" vertical="center" wrapText="1"/>
      <protection/>
    </xf>
    <xf numFmtId="0" fontId="56" fillId="0" borderId="82" xfId="48" applyFont="1" applyBorder="1" applyAlignment="1">
      <alignment horizontal="center"/>
      <protection/>
    </xf>
    <xf numFmtId="0" fontId="35" fillId="0" borderId="83" xfId="48" applyFont="1" applyFill="1" applyBorder="1" applyAlignment="1">
      <alignment horizontal="center" vertical="top" wrapText="1"/>
      <protection/>
    </xf>
    <xf numFmtId="168" fontId="16" fillId="0" borderId="30" xfId="48" applyNumberFormat="1" applyFont="1" applyBorder="1" applyAlignment="1">
      <alignment horizontal="center" vertical="top" wrapText="1"/>
      <protection/>
    </xf>
    <xf numFmtId="0" fontId="55" fillId="0" borderId="31" xfId="48" applyFont="1" applyBorder="1" applyAlignment="1">
      <alignment horizontal="center" vertical="top" wrapText="1"/>
      <protection/>
    </xf>
    <xf numFmtId="168" fontId="50" fillId="0" borderId="84" xfId="48" applyNumberFormat="1" applyFont="1" applyBorder="1" applyAlignment="1">
      <alignment horizontal="center" vertical="top" wrapText="1"/>
      <protection/>
    </xf>
    <xf numFmtId="0" fontId="55" fillId="0" borderId="70" xfId="48" applyFont="1" applyBorder="1" applyAlignment="1">
      <alignment horizontal="center" vertical="top" wrapText="1"/>
      <protection/>
    </xf>
    <xf numFmtId="0" fontId="19" fillId="0" borderId="34" xfId="48" applyFont="1" applyBorder="1" applyAlignment="1">
      <alignment textRotation="180"/>
      <protection/>
    </xf>
    <xf numFmtId="168" fontId="16" fillId="0" borderId="36" xfId="48" applyNumberFormat="1" applyFont="1" applyBorder="1" applyAlignment="1">
      <alignment horizontal="center" vertical="top" wrapText="1"/>
      <protection/>
    </xf>
    <xf numFmtId="0" fontId="49" fillId="0" borderId="31" xfId="48" applyFont="1" applyBorder="1" applyAlignment="1">
      <alignment horizontal="center" vertical="top" wrapText="1"/>
      <protection/>
    </xf>
    <xf numFmtId="0" fontId="49" fillId="0" borderId="70" xfId="48" applyFont="1" applyBorder="1" applyAlignment="1">
      <alignment horizontal="center" vertical="top" wrapText="1"/>
      <protection/>
    </xf>
    <xf numFmtId="168" fontId="50" fillId="0" borderId="57" xfId="48" applyNumberFormat="1" applyFont="1" applyBorder="1" applyAlignment="1">
      <alignment horizontal="center" vertical="top" wrapText="1"/>
      <protection/>
    </xf>
    <xf numFmtId="0" fontId="25" fillId="0" borderId="23" xfId="36" applyNumberFormat="1" applyFont="1" applyFill="1" applyBorder="1" applyAlignment="1" applyProtection="1">
      <alignment horizontal="center" vertical="center"/>
      <protection/>
    </xf>
    <xf numFmtId="0" fontId="1" fillId="0" borderId="15" xfId="48" applyFont="1" applyFill="1" applyBorder="1" applyAlignment="1">
      <alignment horizontal="center" vertical="center" wrapText="1" readingOrder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35</xdr:row>
      <xdr:rowOff>161925</xdr:rowOff>
    </xdr:from>
    <xdr:to>
      <xdr:col>14</xdr:col>
      <xdr:colOff>781050</xdr:colOff>
      <xdr:row>37</xdr:row>
      <xdr:rowOff>114300</xdr:rowOff>
    </xdr:to>
    <xdr:pic>
      <xdr:nvPicPr>
        <xdr:cNvPr id="1" name="Immagine 8" descr="mondiali2010FANTACINIC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92225" y="9534525"/>
          <a:ext cx="723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95250</xdr:rowOff>
    </xdr:from>
    <xdr:to>
      <xdr:col>2</xdr:col>
      <xdr:colOff>561975</xdr:colOff>
      <xdr:row>0</xdr:row>
      <xdr:rowOff>542925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9525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190500</xdr:colOff>
      <xdr:row>0</xdr:row>
      <xdr:rowOff>76200</xdr:rowOff>
    </xdr:from>
    <xdr:to>
      <xdr:col>26</xdr:col>
      <xdr:colOff>1000125</xdr:colOff>
      <xdr:row>0</xdr:row>
      <xdr:rowOff>628650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17600" y="76200"/>
          <a:ext cx="809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209550</xdr:colOff>
      <xdr:row>0</xdr:row>
      <xdr:rowOff>104775</xdr:rowOff>
    </xdr:from>
    <xdr:to>
      <xdr:col>20</xdr:col>
      <xdr:colOff>723900</xdr:colOff>
      <xdr:row>0</xdr:row>
      <xdr:rowOff>600075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278725" y="1047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1371600</xdr:colOff>
      <xdr:row>11</xdr:row>
      <xdr:rowOff>76200</xdr:rowOff>
    </xdr:from>
    <xdr:to>
      <xdr:col>17</xdr:col>
      <xdr:colOff>371475</xdr:colOff>
      <xdr:row>17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162175" y="1857375"/>
          <a:ext cx="8162925" cy="1000125"/>
        </a:xfrm>
        <a:prstGeom prst="ellipseRibbon2">
          <a:avLst>
            <a:gd name="adj" fmla="val 16398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 2010/11
</a:t>
          </a:r>
          <a:r>
            <a:rPr lang="en-US" cap="none" sz="1400" b="1" i="0" u="none" baseline="0">
              <a:solidFill>
                <a:srgbClr val="000000"/>
              </a:solidFill>
            </a:rPr>
            <a:t>Costa d'Amalfi
</a:t>
          </a:r>
          <a:r>
            <a:rPr lang="en-US" cap="none" sz="1400" b="1" i="1" u="none" baseline="0">
              <a:solidFill>
                <a:srgbClr val="000000"/>
              </a:solidFill>
            </a:rPr>
            <a:t>Girone d'andata
</a:t>
          </a:r>
        </a:p>
      </xdr:txBody>
    </xdr:sp>
    <xdr:clientData/>
  </xdr:twoCellAnchor>
  <xdr:twoCellAnchor>
    <xdr:from>
      <xdr:col>20</xdr:col>
      <xdr:colOff>28575</xdr:colOff>
      <xdr:row>4</xdr:row>
      <xdr:rowOff>123825</xdr:rowOff>
    </xdr:from>
    <xdr:to>
      <xdr:col>22</xdr:col>
      <xdr:colOff>419100</xdr:colOff>
      <xdr:row>11</xdr:row>
      <xdr:rowOff>161925</xdr:rowOff>
    </xdr:to>
    <xdr:pic>
      <xdr:nvPicPr>
        <xdr:cNvPr id="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771525"/>
          <a:ext cx="1200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8</xdr:row>
      <xdr:rowOff>85725</xdr:rowOff>
    </xdr:from>
    <xdr:to>
      <xdr:col>16</xdr:col>
      <xdr:colOff>171450</xdr:colOff>
      <xdr:row>15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666875" y="1381125"/>
          <a:ext cx="7620000" cy="1190625"/>
        </a:xfrm>
        <a:prstGeom prst="ellipseRibbon2">
          <a:avLst>
            <a:gd name="adj" fmla="val 37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2010/2011
</a:t>
          </a:r>
          <a:r>
            <a:rPr lang="en-US" cap="none" sz="1400" b="1" i="0" u="none" baseline="0">
              <a:solidFill>
                <a:srgbClr val="000000"/>
              </a:solidFill>
            </a:rPr>
            <a:t>Costa d'Amalfi
</a:t>
          </a:r>
          <a:r>
            <a:rPr lang="en-US" cap="none" sz="1400" b="1" i="1" u="none" baseline="0">
              <a:solidFill>
                <a:srgbClr val="000000"/>
              </a:solidFill>
            </a:rPr>
            <a:t>Girone di ritorno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5</xdr:row>
      <xdr:rowOff>152400</xdr:rowOff>
    </xdr:from>
    <xdr:to>
      <xdr:col>15</xdr:col>
      <xdr:colOff>200025</xdr:colOff>
      <xdr:row>14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200150" y="962025"/>
          <a:ext cx="8562975" cy="1419225"/>
        </a:xfrm>
        <a:prstGeom prst="ellipseRibbon2">
          <a:avLst>
            <a:gd name="adj1" fmla="val -23194"/>
            <a:gd name="adj2" fmla="val 25222"/>
            <a:gd name="adj3" fmla="val -46875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3636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FANTACINICO 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Campione: 
</a:t>
          </a:r>
          <a:r>
            <a:rPr lang="en-US" cap="none" sz="1200" b="1" i="0" u="none" baseline="0">
              <a:solidFill>
                <a:srgbClr val="000000"/>
              </a:solidFill>
            </a:rPr>
            <a:t>Coppa Disciplina: 
</a:t>
          </a:r>
          <a:r>
            <a:rPr lang="en-US" cap="none" sz="1200" b="1" i="0" u="none" baseline="0">
              <a:solidFill>
                <a:srgbClr val="000000"/>
              </a:solidFill>
            </a:rPr>
            <a:t>Premio Fair play :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13</xdr:row>
      <xdr:rowOff>95250</xdr:rowOff>
    </xdr:from>
    <xdr:to>
      <xdr:col>14</xdr:col>
      <xdr:colOff>200025</xdr:colOff>
      <xdr:row>16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752850" y="2695575"/>
          <a:ext cx="49815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0" i="0" u="sng" strike="sngStrike" baseline="0">
              <a:solidFill>
                <a:srgbClr val="FF6600"/>
              </a:solidFill>
            </a:rPr>
            <a:t>Fase preliminare</a:t>
          </a:r>
        </a:p>
      </xdr:txBody>
    </xdr:sp>
    <xdr:clientData/>
  </xdr:twoCellAnchor>
  <xdr:twoCellAnchor>
    <xdr:from>
      <xdr:col>6</xdr:col>
      <xdr:colOff>342900</xdr:colOff>
      <xdr:row>93</xdr:row>
      <xdr:rowOff>57150</xdr:rowOff>
    </xdr:from>
    <xdr:to>
      <xdr:col>15</xdr:col>
      <xdr:colOff>104775</xdr:colOff>
      <xdr:row>97</xdr:row>
      <xdr:rowOff>57150</xdr:rowOff>
    </xdr:to>
    <xdr:sp>
      <xdr:nvSpPr>
        <xdr:cNvPr id="2" name="WordArt 2"/>
        <xdr:cNvSpPr>
          <a:spLocks/>
        </xdr:cNvSpPr>
      </xdr:nvSpPr>
      <xdr:spPr>
        <a:xfrm>
          <a:off x="3990975" y="19269075"/>
          <a:ext cx="498157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7">
              <a:ln w="9525" cmpd="sng">
                <a:noFill/>
              </a:ln>
              <a:solidFill>
                <a:srgbClr val="FF6600"/>
              </a:solidFill>
              <a:effectLst>
                <a:outerShdw dist="40186" dir="4303641" algn="ctr">
                  <a:srgbClr val="4D4D4D">
                    <a:alpha val="80010"/>
                  </a:srgbClr>
                </a:outerShdw>
              </a:effectLst>
              <a:latin typeface="Arial Black"/>
              <a:cs typeface="Arial Black"/>
            </a:rPr>
            <a:t>Fase Finale</a:t>
          </a:r>
        </a:p>
      </xdr:txBody>
    </xdr:sp>
    <xdr:clientData/>
  </xdr:twoCellAnchor>
  <xdr:twoCellAnchor>
    <xdr:from>
      <xdr:col>1</xdr:col>
      <xdr:colOff>209550</xdr:colOff>
      <xdr:row>152</xdr:row>
      <xdr:rowOff>28575</xdr:rowOff>
    </xdr:from>
    <xdr:to>
      <xdr:col>15</xdr:col>
      <xdr:colOff>447675</xdr:colOff>
      <xdr:row>156</xdr:row>
      <xdr:rowOff>142875</xdr:rowOff>
    </xdr:to>
    <xdr:sp>
      <xdr:nvSpPr>
        <xdr:cNvPr id="3" name="WordArt 3"/>
        <xdr:cNvSpPr>
          <a:spLocks/>
        </xdr:cNvSpPr>
      </xdr:nvSpPr>
      <xdr:spPr>
        <a:xfrm>
          <a:off x="428625" y="29632275"/>
          <a:ext cx="88868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0" i="0" u="sng" strike="sngStrik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333375</xdr:colOff>
      <xdr:row>164</xdr:row>
      <xdr:rowOff>428625</xdr:rowOff>
    </xdr:from>
    <xdr:to>
      <xdr:col>13</xdr:col>
      <xdr:colOff>676275</xdr:colOff>
      <xdr:row>172</xdr:row>
      <xdr:rowOff>38100</xdr:rowOff>
    </xdr:to>
    <xdr:sp>
      <xdr:nvSpPr>
        <xdr:cNvPr id="4" name="WordArt 4"/>
        <xdr:cNvSpPr>
          <a:spLocks/>
        </xdr:cNvSpPr>
      </xdr:nvSpPr>
      <xdr:spPr>
        <a:xfrm>
          <a:off x="2133600" y="31975425"/>
          <a:ext cx="5638800" cy="16192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6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CC00"/>
                  </a:gs>
                  <a:gs pos="100000">
                    <a:srgbClr val="520402"/>
                  </a:gs>
                </a:gsLst>
                <a:lin ang="5400000" scaled="1"/>
              </a:gradFill>
              <a:effectLst>
                <a:outerShdw dist="17819" dir="2700000" algn="ctr">
                  <a:srgbClr val="875B0D">
                    <a:alpha val="70014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4</xdr:col>
      <xdr:colOff>1257300</xdr:colOff>
      <xdr:row>164</xdr:row>
      <xdr:rowOff>257175</xdr:rowOff>
    </xdr:from>
    <xdr:to>
      <xdr:col>13</xdr:col>
      <xdr:colOff>133350</xdr:colOff>
      <xdr:row>177</xdr:row>
      <xdr:rowOff>152400</xdr:rowOff>
    </xdr:to>
    <xdr:sp>
      <xdr:nvSpPr>
        <xdr:cNvPr id="5" name="Rettangolo 5"/>
        <xdr:cNvSpPr>
          <a:spLocks/>
        </xdr:cNvSpPr>
      </xdr:nvSpPr>
      <xdr:spPr>
        <a:xfrm>
          <a:off x="3057525" y="31803975"/>
          <a:ext cx="4171950" cy="2714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6000" b="1" i="0" u="none" baseline="0">
              <a:solidFill>
                <a:srgbClr val="339966"/>
              </a:solidFill>
            </a:rPr>
            <a:t>Web Soccer
</a:t>
          </a:r>
          <a:r>
            <a:rPr lang="en-US" cap="none" sz="2400" b="1" i="0" u="none" baseline="0">
              <a:solidFill>
                <a:srgbClr val="33CCCC"/>
              </a:solidFill>
            </a:rPr>
            <a:t>
</a:t>
          </a:r>
          <a:r>
            <a:rPr lang="en-US" cap="none" sz="2000" b="1" i="0" u="none" baseline="0">
              <a:solidFill>
                <a:srgbClr val="33CCCC"/>
              </a:solidFill>
            </a:rPr>
            <a:t>2° Classificato: Geppettos
</a:t>
          </a:r>
          <a:r>
            <a:rPr lang="en-US" cap="none" sz="2000" b="1" i="0" u="none" baseline="0">
              <a:solidFill>
                <a:srgbClr val="33CCCC"/>
              </a:solidFill>
            </a:rPr>
            <a:t>3° Classificato: New Tim
</a:t>
          </a:r>
          <a:r>
            <a:rPr lang="en-US" cap="none" sz="2000" b="1" i="0" u="none" baseline="0">
              <a:solidFill>
                <a:srgbClr val="33CCCC"/>
              </a:solidFill>
            </a:rPr>
            <a:t>4° Classificato: I Cuccioli
</a:t>
          </a:r>
          <a:r>
            <a:rPr lang="en-US" cap="none" sz="5400" b="1" i="0" u="none" baseline="0">
              <a:solidFill>
                <a:srgbClr val="33CCCC"/>
              </a:solidFill>
            </a:rPr>
            <a:t>
</a:t>
          </a:r>
          <a:r>
            <a:rPr lang="en-US" cap="none" sz="5400" b="1" i="0" u="none" baseline="0">
              <a:solidFill>
                <a:srgbClr val="33CCCC"/>
              </a:solidFill>
            </a:rPr>
            <a:t>
</a:t>
          </a:r>
          <a:r>
            <a:rPr lang="en-US" cap="none" sz="5400" b="1" i="0" u="none" baseline="0">
              <a:solidFill>
                <a:srgbClr val="33CCCC"/>
              </a:solidFill>
            </a:rPr>
            <a:t>
</a:t>
          </a:r>
        </a:p>
      </xdr:txBody>
    </xdr:sp>
    <xdr:clientData/>
  </xdr:twoCellAnchor>
  <xdr:oneCellAnchor>
    <xdr:from>
      <xdr:col>4</xdr:col>
      <xdr:colOff>371475</xdr:colOff>
      <xdr:row>149</xdr:row>
      <xdr:rowOff>142875</xdr:rowOff>
    </xdr:from>
    <xdr:ext cx="5362575" cy="2667000"/>
    <xdr:sp>
      <xdr:nvSpPr>
        <xdr:cNvPr id="6" name="Rettangolo 6"/>
        <xdr:cNvSpPr>
          <a:spLocks/>
        </xdr:cNvSpPr>
      </xdr:nvSpPr>
      <xdr:spPr>
        <a:xfrm>
          <a:off x="2171700" y="29260800"/>
          <a:ext cx="5362575" cy="2667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/>
            <a:t>Campione
</a:t>
          </a:r>
          <a:r>
            <a:rPr lang="en-US" cap="none" sz="5400" b="1" i="0" u="none" baseline="0"/>
            <a:t>FantaCoppa</a:t>
          </a:r>
          <a:r>
            <a:rPr lang="en-US" cap="none" sz="5400" b="1" i="0" u="none" baseline="0"/>
            <a:t>Cinica 
</a:t>
          </a:r>
          <a:r>
            <a:rPr lang="en-US" cap="none" sz="5400" b="1" i="0" u="none" baseline="0"/>
            <a:t>2009-10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\fantacinico%202009-201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ntarose"/>
      <sheetName val="Girone d'andata"/>
      <sheetName val="Girone di ritorno"/>
      <sheetName val="  Fase Clock"/>
      <sheetName val="Coppa Fantacinica "/>
      <sheetName val="Squadre Per WEB"/>
      <sheetName val="Foglio2"/>
    </sheetNames>
    <sheetDataSet>
      <sheetData sheetId="2">
        <row r="18">
          <cell r="X18" t="str">
            <v>WEB SOCCER</v>
          </cell>
        </row>
        <row r="19">
          <cell r="X19" t="str">
            <v>NEW TIM</v>
          </cell>
        </row>
        <row r="20">
          <cell r="X20" t="str">
            <v>AMARO PIANTO</v>
          </cell>
        </row>
        <row r="21">
          <cell r="X21" t="str">
            <v>SONO CONTRO</v>
          </cell>
        </row>
        <row r="22">
          <cell r="X22" t="str">
            <v>GEPPETTOS</v>
          </cell>
        </row>
        <row r="23">
          <cell r="X23" t="str">
            <v>ALBATROS</v>
          </cell>
        </row>
        <row r="24">
          <cell r="X24" t="str">
            <v>I CUCCIOLI</v>
          </cell>
        </row>
        <row r="25">
          <cell r="X25" t="str">
            <v>LAUDANO VI PUNIRA'</v>
          </cell>
        </row>
        <row r="26">
          <cell r="X26" t="str">
            <v>TORMENTINO</v>
          </cell>
        </row>
        <row r="27">
          <cell r="X27" t="str">
            <v>DEPECHE MODE TEAM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rnado28@virgilio.it" TargetMode="External" /><Relationship Id="rId2" Type="http://schemas.openxmlformats.org/officeDocument/2006/relationships/hyperlink" Target="mailto:oscarfarace2003@libero.it" TargetMode="External" /><Relationship Id="rId3" Type="http://schemas.openxmlformats.org/officeDocument/2006/relationships/hyperlink" Target="mailto:hockam@hotmail.it" TargetMode="External" /><Relationship Id="rId4" Type="http://schemas.openxmlformats.org/officeDocument/2006/relationships/hyperlink" Target="mailto:f.dauria@alice.it" TargetMode="External" /><Relationship Id="rId5" Type="http://schemas.openxmlformats.org/officeDocument/2006/relationships/hyperlink" Target="mailto:deangelis82@tin.it" TargetMode="External" /><Relationship Id="rId6" Type="http://schemas.openxmlformats.org/officeDocument/2006/relationships/hyperlink" Target="mailto:peppeliguori@live.it" TargetMode="External" /><Relationship Id="rId7" Type="http://schemas.openxmlformats.org/officeDocument/2006/relationships/hyperlink" Target="mailto:dilieto@gmail.com" TargetMode="External" /><Relationship Id="rId8" Type="http://schemas.openxmlformats.org/officeDocument/2006/relationships/hyperlink" Target="mailto:sirmarcobernacci@hotmail.it" TargetMode="External" /><Relationship Id="rId9" Type="http://schemas.openxmlformats.org/officeDocument/2006/relationships/hyperlink" Target="mailto:giuseppe.fiorenza@enea.it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AK86"/>
  <sheetViews>
    <sheetView tabSelected="1" zoomScale="81" zoomScaleNormal="81" zoomScalePageLayoutView="0" workbookViewId="0" topLeftCell="A42">
      <selection activeCell="C65" sqref="C65"/>
    </sheetView>
  </sheetViews>
  <sheetFormatPr defaultColWidth="9.140625" defaultRowHeight="12.75"/>
  <cols>
    <col min="1" max="1" width="19.140625" style="1" customWidth="1"/>
    <col min="2" max="2" width="6.7109375" style="2" customWidth="1"/>
    <col min="3" max="3" width="17.140625" style="3" customWidth="1"/>
    <col min="4" max="4" width="17.00390625" style="3" customWidth="1"/>
    <col min="5" max="5" width="14.7109375" style="2" customWidth="1"/>
    <col min="6" max="6" width="10.00390625" style="2" customWidth="1"/>
    <col min="7" max="7" width="18.8515625" style="1" bestFit="1" customWidth="1"/>
    <col min="8" max="8" width="5.140625" style="2" customWidth="1"/>
    <col min="9" max="9" width="20.7109375" style="3" customWidth="1"/>
    <col min="10" max="10" width="17.00390625" style="3" bestFit="1" customWidth="1"/>
    <col min="11" max="11" width="14.7109375" style="1" customWidth="1"/>
    <col min="12" max="12" width="16.28125" style="1" customWidth="1"/>
    <col min="13" max="13" width="26.7109375" style="1" bestFit="1" customWidth="1"/>
    <col min="14" max="14" width="4.8515625" style="1" customWidth="1"/>
    <col min="15" max="15" width="20.7109375" style="3" customWidth="1"/>
    <col min="16" max="16" width="17.00390625" style="4" bestFit="1" customWidth="1"/>
    <col min="17" max="17" width="14.7109375" style="1" customWidth="1"/>
    <col min="18" max="18" width="10.140625" style="1" customWidth="1"/>
    <col min="19" max="19" width="21.00390625" style="1" customWidth="1"/>
    <col min="20" max="20" width="8.421875" style="1" customWidth="1"/>
    <col min="21" max="21" width="18.57421875" style="3" customWidth="1"/>
    <col min="22" max="22" width="17.140625" style="2" customWidth="1"/>
    <col min="23" max="23" width="14.7109375" style="1" customWidth="1"/>
    <col min="24" max="24" width="8.57421875" style="1" customWidth="1"/>
    <col min="25" max="25" width="26.57421875" style="1" customWidth="1"/>
    <col min="26" max="26" width="8.28125" style="1" customWidth="1"/>
    <col min="27" max="27" width="17.28125" style="2" customWidth="1"/>
    <col min="28" max="28" width="17.140625" style="5" customWidth="1"/>
    <col min="29" max="29" width="14.57421875" style="1" customWidth="1"/>
    <col min="30" max="30" width="8.57421875" style="1" customWidth="1"/>
    <col min="31" max="31" width="10.00390625" style="1" customWidth="1"/>
    <col min="32" max="16384" width="9.140625" style="1" customWidth="1"/>
  </cols>
  <sheetData>
    <row r="1" spans="1:37" ht="49.5" customHeight="1">
      <c r="A1" s="380" t="s">
        <v>4</v>
      </c>
      <c r="B1" s="380"/>
      <c r="C1" s="394" t="s">
        <v>5</v>
      </c>
      <c r="D1" s="394"/>
      <c r="E1" s="6"/>
      <c r="F1" s="1"/>
      <c r="G1" s="382" t="s">
        <v>6</v>
      </c>
      <c r="H1" s="382"/>
      <c r="I1" s="381" t="s">
        <v>7</v>
      </c>
      <c r="J1" s="381"/>
      <c r="K1" s="6"/>
      <c r="M1" s="382" t="s">
        <v>2</v>
      </c>
      <c r="N1" s="382"/>
      <c r="O1" s="381" t="s">
        <v>3</v>
      </c>
      <c r="P1" s="381"/>
      <c r="Q1" s="7"/>
      <c r="S1" s="380" t="s">
        <v>111</v>
      </c>
      <c r="T1" s="380"/>
      <c r="U1" s="387" t="s">
        <v>112</v>
      </c>
      <c r="V1" s="387"/>
      <c r="Y1" s="380" t="s">
        <v>107</v>
      </c>
      <c r="Z1" s="380"/>
      <c r="AA1" s="392" t="s">
        <v>108</v>
      </c>
      <c r="AB1" s="392"/>
      <c r="AH1" s="7"/>
      <c r="AI1" s="7"/>
      <c r="AJ1" s="7"/>
      <c r="AK1" s="7"/>
    </row>
    <row r="2" spans="1:37" ht="34.5" customHeight="1" thickBot="1">
      <c r="A2" s="376" t="s">
        <v>14</v>
      </c>
      <c r="B2" s="376"/>
      <c r="C2" s="377" t="s">
        <v>15</v>
      </c>
      <c r="D2" s="377"/>
      <c r="E2" s="8"/>
      <c r="F2" s="1"/>
      <c r="G2" s="376" t="s">
        <v>16</v>
      </c>
      <c r="H2" s="376"/>
      <c r="I2" s="384" t="s">
        <v>413</v>
      </c>
      <c r="J2" s="384"/>
      <c r="K2" s="8"/>
      <c r="M2" s="376" t="s">
        <v>12</v>
      </c>
      <c r="N2" s="376"/>
      <c r="O2" s="393" t="s">
        <v>13</v>
      </c>
      <c r="P2" s="393"/>
      <c r="Q2" s="7"/>
      <c r="S2" s="376" t="s">
        <v>118</v>
      </c>
      <c r="T2" s="376"/>
      <c r="U2" s="383" t="s">
        <v>119</v>
      </c>
      <c r="V2" s="383"/>
      <c r="Y2" s="376" t="s">
        <v>116</v>
      </c>
      <c r="Z2" s="376"/>
      <c r="AA2" s="390" t="s">
        <v>410</v>
      </c>
      <c r="AB2" s="390"/>
      <c r="AH2" s="7"/>
      <c r="AI2" s="7"/>
      <c r="AJ2" s="7"/>
      <c r="AK2" s="7"/>
    </row>
    <row r="3" spans="1:37" ht="19.5" customHeight="1" thickBot="1">
      <c r="A3" s="9" t="s">
        <v>297</v>
      </c>
      <c r="B3" s="9" t="s">
        <v>20</v>
      </c>
      <c r="C3" s="9" t="s">
        <v>21</v>
      </c>
      <c r="D3" s="9" t="s">
        <v>22</v>
      </c>
      <c r="E3" s="10"/>
      <c r="F3" s="1"/>
      <c r="G3" s="11" t="s">
        <v>19</v>
      </c>
      <c r="H3" s="12" t="s">
        <v>20</v>
      </c>
      <c r="I3" s="13" t="s">
        <v>21</v>
      </c>
      <c r="J3" s="14" t="s">
        <v>22</v>
      </c>
      <c r="K3" s="10"/>
      <c r="M3" s="15" t="s">
        <v>317</v>
      </c>
      <c r="N3" s="12" t="s">
        <v>20</v>
      </c>
      <c r="O3" s="13" t="s">
        <v>21</v>
      </c>
      <c r="P3" s="16" t="s">
        <v>23</v>
      </c>
      <c r="Q3" s="17"/>
      <c r="S3" s="15" t="s">
        <v>19</v>
      </c>
      <c r="T3" s="12" t="s">
        <v>20</v>
      </c>
      <c r="U3" s="13" t="s">
        <v>21</v>
      </c>
      <c r="V3" s="16" t="s">
        <v>23</v>
      </c>
      <c r="Y3" s="15" t="s">
        <v>19</v>
      </c>
      <c r="Z3" s="12" t="s">
        <v>20</v>
      </c>
      <c r="AA3" s="13" t="s">
        <v>21</v>
      </c>
      <c r="AB3" s="16" t="s">
        <v>23</v>
      </c>
      <c r="AH3" s="7"/>
      <c r="AI3" s="7"/>
      <c r="AJ3" s="7"/>
      <c r="AK3" s="7"/>
    </row>
    <row r="4" spans="1:37" s="22" customFormat="1" ht="19.5" customHeight="1">
      <c r="A4" s="18" t="s">
        <v>277</v>
      </c>
      <c r="B4" s="19" t="s">
        <v>24</v>
      </c>
      <c r="C4" s="19" t="s">
        <v>278</v>
      </c>
      <c r="D4" s="20">
        <v>100</v>
      </c>
      <c r="E4" s="21"/>
      <c r="G4" s="352" t="s">
        <v>121</v>
      </c>
      <c r="H4" s="25" t="s">
        <v>24</v>
      </c>
      <c r="I4" s="26" t="s">
        <v>27</v>
      </c>
      <c r="J4" s="27">
        <v>100</v>
      </c>
      <c r="K4" s="21"/>
      <c r="M4" s="18" t="s">
        <v>298</v>
      </c>
      <c r="N4" s="25" t="s">
        <v>24</v>
      </c>
      <c r="O4" s="26" t="s">
        <v>44</v>
      </c>
      <c r="P4" s="27">
        <v>50</v>
      </c>
      <c r="Q4" s="24"/>
      <c r="S4" s="18" t="s">
        <v>128</v>
      </c>
      <c r="T4" s="25" t="s">
        <v>24</v>
      </c>
      <c r="U4" s="26" t="s">
        <v>49</v>
      </c>
      <c r="V4" s="27">
        <v>450</v>
      </c>
      <c r="Y4" s="18" t="s">
        <v>122</v>
      </c>
      <c r="Z4" s="25" t="s">
        <v>24</v>
      </c>
      <c r="AA4" s="26" t="s">
        <v>67</v>
      </c>
      <c r="AB4" s="27">
        <v>4000</v>
      </c>
      <c r="AH4" s="24"/>
      <c r="AI4" s="24"/>
      <c r="AJ4" s="24"/>
      <c r="AK4" s="24"/>
    </row>
    <row r="5" spans="1:37" s="22" customFormat="1" ht="19.5" customHeight="1" thickBot="1">
      <c r="A5" s="28" t="s">
        <v>279</v>
      </c>
      <c r="B5" s="29" t="s">
        <v>24</v>
      </c>
      <c r="C5" s="26" t="s">
        <v>34</v>
      </c>
      <c r="D5" s="30">
        <v>50</v>
      </c>
      <c r="E5" s="21"/>
      <c r="G5" s="28" t="s">
        <v>26</v>
      </c>
      <c r="H5" s="29" t="s">
        <v>24</v>
      </c>
      <c r="I5" s="26" t="s">
        <v>27</v>
      </c>
      <c r="J5" s="30">
        <v>350</v>
      </c>
      <c r="K5" s="21"/>
      <c r="M5" s="28" t="s">
        <v>299</v>
      </c>
      <c r="N5" s="29" t="s">
        <v>24</v>
      </c>
      <c r="O5" s="26" t="s">
        <v>30</v>
      </c>
      <c r="P5" s="30">
        <v>200</v>
      </c>
      <c r="Q5" s="24"/>
      <c r="S5" s="28" t="s">
        <v>124</v>
      </c>
      <c r="T5" s="29" t="s">
        <v>24</v>
      </c>
      <c r="U5" s="26" t="s">
        <v>48</v>
      </c>
      <c r="V5" s="30">
        <v>2000</v>
      </c>
      <c r="Y5" s="28" t="s">
        <v>28</v>
      </c>
      <c r="Z5" s="29" t="s">
        <v>24</v>
      </c>
      <c r="AA5" s="26" t="s">
        <v>67</v>
      </c>
      <c r="AB5" s="30">
        <v>200</v>
      </c>
      <c r="AH5" s="24"/>
      <c r="AI5" s="24"/>
      <c r="AJ5" s="24"/>
      <c r="AK5" s="24"/>
    </row>
    <row r="6" spans="1:29" s="22" customFormat="1" ht="19.5" customHeight="1" thickBot="1">
      <c r="A6" s="33" t="s">
        <v>33</v>
      </c>
      <c r="B6" s="34" t="s">
        <v>24</v>
      </c>
      <c r="C6" s="360" t="s">
        <v>34</v>
      </c>
      <c r="D6" s="36">
        <v>1600</v>
      </c>
      <c r="E6" s="32">
        <f>SUM(D4:D6)</f>
        <v>1750</v>
      </c>
      <c r="G6" s="33" t="s">
        <v>123</v>
      </c>
      <c r="H6" s="34" t="s">
        <v>24</v>
      </c>
      <c r="I6" s="35" t="s">
        <v>56</v>
      </c>
      <c r="J6" s="36">
        <v>700</v>
      </c>
      <c r="K6" s="37">
        <f>SUM(J4:J6)</f>
        <v>1150</v>
      </c>
      <c r="M6" s="33" t="s">
        <v>300</v>
      </c>
      <c r="N6" s="34" t="s">
        <v>24</v>
      </c>
      <c r="O6" s="35" t="s">
        <v>30</v>
      </c>
      <c r="P6" s="36">
        <v>3800</v>
      </c>
      <c r="Q6" s="32">
        <f>SUM(P4:P6)</f>
        <v>4050</v>
      </c>
      <c r="S6" s="33" t="s">
        <v>129</v>
      </c>
      <c r="T6" s="34" t="s">
        <v>24</v>
      </c>
      <c r="U6" s="35" t="s">
        <v>48</v>
      </c>
      <c r="V6" s="36">
        <v>50</v>
      </c>
      <c r="W6" s="38">
        <f>SUM(V4:V6)</f>
        <v>2500</v>
      </c>
      <c r="Y6" s="33" t="s">
        <v>41</v>
      </c>
      <c r="Z6" s="34" t="s">
        <v>24</v>
      </c>
      <c r="AA6" s="35" t="s">
        <v>67</v>
      </c>
      <c r="AB6" s="36">
        <v>50</v>
      </c>
      <c r="AC6" s="38">
        <f>SUM(AB4:AB6)</f>
        <v>4250</v>
      </c>
    </row>
    <row r="7" spans="1:29" s="22" customFormat="1" ht="19.5" customHeight="1" thickBot="1">
      <c r="A7" s="39" t="s">
        <v>280</v>
      </c>
      <c r="B7" s="40" t="s">
        <v>37</v>
      </c>
      <c r="C7" s="41" t="s">
        <v>32</v>
      </c>
      <c r="D7" s="42">
        <v>450</v>
      </c>
      <c r="E7" s="21"/>
      <c r="G7" s="18" t="s">
        <v>43</v>
      </c>
      <c r="H7" s="25" t="s">
        <v>37</v>
      </c>
      <c r="I7" s="26" t="s">
        <v>44</v>
      </c>
      <c r="J7" s="27">
        <v>300</v>
      </c>
      <c r="K7" s="21"/>
      <c r="M7" s="18" t="s">
        <v>301</v>
      </c>
      <c r="N7" s="25" t="s">
        <v>37</v>
      </c>
      <c r="O7" s="26" t="s">
        <v>27</v>
      </c>
      <c r="P7" s="27">
        <v>1500</v>
      </c>
      <c r="Q7" s="24"/>
      <c r="S7" s="18" t="s">
        <v>144</v>
      </c>
      <c r="T7" s="25" t="s">
        <v>37</v>
      </c>
      <c r="U7" s="26" t="s">
        <v>61</v>
      </c>
      <c r="V7" s="27">
        <v>550</v>
      </c>
      <c r="W7" s="43"/>
      <c r="Y7" s="18" t="s">
        <v>323</v>
      </c>
      <c r="Z7" s="25" t="s">
        <v>37</v>
      </c>
      <c r="AA7" s="26" t="s">
        <v>44</v>
      </c>
      <c r="AB7" s="27">
        <v>250</v>
      </c>
      <c r="AC7" s="43"/>
    </row>
    <row r="8" spans="1:28" s="22" customFormat="1" ht="19.5" customHeight="1" thickBot="1">
      <c r="A8" s="28" t="s">
        <v>281</v>
      </c>
      <c r="B8" s="25" t="s">
        <v>37</v>
      </c>
      <c r="C8" s="35" t="s">
        <v>49</v>
      </c>
      <c r="D8" s="30">
        <v>300</v>
      </c>
      <c r="E8" s="21"/>
      <c r="G8" s="28" t="s">
        <v>57</v>
      </c>
      <c r="H8" s="25" t="s">
        <v>37</v>
      </c>
      <c r="I8" s="35" t="s">
        <v>27</v>
      </c>
      <c r="J8" s="30">
        <v>2250</v>
      </c>
      <c r="K8" s="21"/>
      <c r="M8" s="28" t="s">
        <v>302</v>
      </c>
      <c r="N8" s="25" t="s">
        <v>37</v>
      </c>
      <c r="O8" s="35" t="s">
        <v>27</v>
      </c>
      <c r="P8" s="30">
        <v>450</v>
      </c>
      <c r="Q8" s="24"/>
      <c r="S8" s="28" t="s">
        <v>318</v>
      </c>
      <c r="T8" s="25" t="s">
        <v>37</v>
      </c>
      <c r="U8" s="35" t="s">
        <v>30</v>
      </c>
      <c r="V8" s="30">
        <v>550</v>
      </c>
      <c r="Y8" s="28" t="s">
        <v>324</v>
      </c>
      <c r="Z8" s="25" t="s">
        <v>37</v>
      </c>
      <c r="AA8" s="35" t="s">
        <v>39</v>
      </c>
      <c r="AB8" s="30">
        <v>500</v>
      </c>
    </row>
    <row r="9" spans="1:28" s="22" customFormat="1" ht="19.5" customHeight="1" thickBot="1">
      <c r="A9" s="28" t="s">
        <v>62</v>
      </c>
      <c r="B9" s="25" t="s">
        <v>37</v>
      </c>
      <c r="C9" s="26" t="s">
        <v>39</v>
      </c>
      <c r="D9" s="30">
        <v>400</v>
      </c>
      <c r="E9" s="21"/>
      <c r="G9" s="28" t="s">
        <v>291</v>
      </c>
      <c r="H9" s="25" t="s">
        <v>37</v>
      </c>
      <c r="I9" s="26" t="s">
        <v>25</v>
      </c>
      <c r="J9" s="30">
        <v>1600</v>
      </c>
      <c r="K9" s="21"/>
      <c r="M9" s="28" t="s">
        <v>145</v>
      </c>
      <c r="N9" s="25" t="s">
        <v>37</v>
      </c>
      <c r="O9" s="26" t="s">
        <v>25</v>
      </c>
      <c r="P9" s="30">
        <v>300</v>
      </c>
      <c r="Q9" s="24"/>
      <c r="S9" s="28" t="s">
        <v>319</v>
      </c>
      <c r="T9" s="25" t="s">
        <v>37</v>
      </c>
      <c r="U9" s="26" t="s">
        <v>70</v>
      </c>
      <c r="V9" s="30">
        <v>350</v>
      </c>
      <c r="Y9" s="28" t="s">
        <v>141</v>
      </c>
      <c r="Z9" s="25" t="s">
        <v>37</v>
      </c>
      <c r="AA9" s="26" t="s">
        <v>288</v>
      </c>
      <c r="AB9" s="30">
        <v>150</v>
      </c>
    </row>
    <row r="10" spans="1:28" s="22" customFormat="1" ht="19.5" customHeight="1" thickBot="1">
      <c r="A10" s="370" t="s">
        <v>338</v>
      </c>
      <c r="B10" s="84" t="s">
        <v>37</v>
      </c>
      <c r="C10" s="85" t="s">
        <v>27</v>
      </c>
      <c r="D10" s="371">
        <v>550</v>
      </c>
      <c r="E10" s="21"/>
      <c r="G10" s="28" t="s">
        <v>47</v>
      </c>
      <c r="H10" s="28" t="s">
        <v>37</v>
      </c>
      <c r="I10" s="28" t="s">
        <v>48</v>
      </c>
      <c r="J10" s="28">
        <v>900</v>
      </c>
      <c r="K10" s="21"/>
      <c r="M10" s="28" t="s">
        <v>51</v>
      </c>
      <c r="N10" s="25" t="s">
        <v>37</v>
      </c>
      <c r="O10" s="26" t="s">
        <v>67</v>
      </c>
      <c r="P10" s="30">
        <v>650</v>
      </c>
      <c r="Q10" s="24"/>
      <c r="S10" s="28" t="s">
        <v>320</v>
      </c>
      <c r="T10" s="25" t="s">
        <v>37</v>
      </c>
      <c r="U10" s="26" t="s">
        <v>278</v>
      </c>
      <c r="V10" s="30">
        <v>300</v>
      </c>
      <c r="Y10" s="28" t="s">
        <v>52</v>
      </c>
      <c r="Z10" s="25" t="s">
        <v>37</v>
      </c>
      <c r="AA10" s="26" t="s">
        <v>29</v>
      </c>
      <c r="AB10" s="30">
        <v>300</v>
      </c>
    </row>
    <row r="11" spans="1:28" s="22" customFormat="1" ht="19.5" customHeight="1" thickBot="1">
      <c r="A11" s="28" t="s">
        <v>42</v>
      </c>
      <c r="B11" s="25" t="s">
        <v>37</v>
      </c>
      <c r="C11" s="35" t="s">
        <v>29</v>
      </c>
      <c r="D11" s="30">
        <v>350</v>
      </c>
      <c r="E11" s="21"/>
      <c r="G11" s="28" t="s">
        <v>50</v>
      </c>
      <c r="H11" s="25" t="s">
        <v>37</v>
      </c>
      <c r="I11" s="35" t="s">
        <v>48</v>
      </c>
      <c r="J11" s="30">
        <v>250</v>
      </c>
      <c r="K11" s="21"/>
      <c r="M11" s="28" t="s">
        <v>143</v>
      </c>
      <c r="N11" s="25" t="s">
        <v>37</v>
      </c>
      <c r="O11" s="35" t="s">
        <v>46</v>
      </c>
      <c r="P11" s="30">
        <v>350</v>
      </c>
      <c r="Q11" s="24"/>
      <c r="S11" s="28" t="s">
        <v>147</v>
      </c>
      <c r="T11" s="25" t="s">
        <v>37</v>
      </c>
      <c r="U11" s="35" t="s">
        <v>67</v>
      </c>
      <c r="V11" s="30">
        <v>700</v>
      </c>
      <c r="Y11" s="28" t="s">
        <v>325</v>
      </c>
      <c r="Z11" s="25" t="s">
        <v>37</v>
      </c>
      <c r="AA11" s="35" t="s">
        <v>27</v>
      </c>
      <c r="AB11" s="30">
        <v>600</v>
      </c>
    </row>
    <row r="12" spans="1:28" s="22" customFormat="1" ht="19.5" customHeight="1" thickBot="1">
      <c r="A12" s="28" t="s">
        <v>282</v>
      </c>
      <c r="B12" s="25" t="s">
        <v>37</v>
      </c>
      <c r="C12" s="35" t="s">
        <v>70</v>
      </c>
      <c r="D12" s="30">
        <v>400</v>
      </c>
      <c r="E12" s="21"/>
      <c r="G12" s="28" t="s">
        <v>53</v>
      </c>
      <c r="H12" s="25" t="s">
        <v>37</v>
      </c>
      <c r="I12" s="35" t="s">
        <v>48</v>
      </c>
      <c r="J12" s="30">
        <v>550</v>
      </c>
      <c r="K12" s="21"/>
      <c r="M12" s="28" t="s">
        <v>303</v>
      </c>
      <c r="N12" s="25" t="s">
        <v>37</v>
      </c>
      <c r="O12" s="35" t="s">
        <v>41</v>
      </c>
      <c r="P12" s="30">
        <v>1000</v>
      </c>
      <c r="Q12" s="24"/>
      <c r="S12" s="28" t="s">
        <v>60</v>
      </c>
      <c r="T12" s="25" t="s">
        <v>37</v>
      </c>
      <c r="U12" s="35" t="s">
        <v>67</v>
      </c>
      <c r="V12" s="30">
        <v>300</v>
      </c>
      <c r="Y12" s="28" t="s">
        <v>133</v>
      </c>
      <c r="Z12" s="25" t="s">
        <v>37</v>
      </c>
      <c r="AA12" s="35" t="s">
        <v>25</v>
      </c>
      <c r="AB12" s="30">
        <v>1200</v>
      </c>
    </row>
    <row r="13" spans="1:29" s="22" customFormat="1" ht="19.5" customHeight="1" thickBot="1">
      <c r="A13" s="28" t="s">
        <v>283</v>
      </c>
      <c r="B13" s="25" t="s">
        <v>37</v>
      </c>
      <c r="C13" s="35" t="s">
        <v>70</v>
      </c>
      <c r="D13" s="30">
        <v>200</v>
      </c>
      <c r="E13" s="21"/>
      <c r="G13" s="28" t="s">
        <v>292</v>
      </c>
      <c r="H13" s="25" t="s">
        <v>37</v>
      </c>
      <c r="I13" s="35" t="s">
        <v>34</v>
      </c>
      <c r="J13" s="30">
        <v>350</v>
      </c>
      <c r="K13" s="21"/>
      <c r="M13" s="28" t="s">
        <v>304</v>
      </c>
      <c r="N13" s="25" t="s">
        <v>37</v>
      </c>
      <c r="O13" s="35" t="s">
        <v>41</v>
      </c>
      <c r="P13" s="30">
        <v>600</v>
      </c>
      <c r="Q13" s="24"/>
      <c r="S13" s="28" t="s">
        <v>131</v>
      </c>
      <c r="T13" s="25" t="s">
        <v>37</v>
      </c>
      <c r="U13" s="35" t="s">
        <v>34</v>
      </c>
      <c r="V13" s="30">
        <v>1350</v>
      </c>
      <c r="W13" s="45"/>
      <c r="Y13" s="28" t="s">
        <v>326</v>
      </c>
      <c r="Z13" s="25" t="s">
        <v>37</v>
      </c>
      <c r="AA13" s="35" t="s">
        <v>41</v>
      </c>
      <c r="AB13" s="30">
        <v>1000</v>
      </c>
      <c r="AC13" s="45"/>
    </row>
    <row r="14" spans="1:29" s="22" customFormat="1" ht="19.5" customHeight="1" thickBot="1">
      <c r="A14" s="33" t="s">
        <v>284</v>
      </c>
      <c r="B14" s="25" t="s">
        <v>37</v>
      </c>
      <c r="C14" s="26" t="s">
        <v>46</v>
      </c>
      <c r="D14" s="36">
        <v>300</v>
      </c>
      <c r="E14" s="37">
        <f>SUM(D7:D14)</f>
        <v>2950</v>
      </c>
      <c r="G14" s="33" t="s">
        <v>130</v>
      </c>
      <c r="H14" s="25" t="s">
        <v>37</v>
      </c>
      <c r="I14" s="26" t="s">
        <v>36</v>
      </c>
      <c r="J14" s="36">
        <v>600</v>
      </c>
      <c r="K14" s="37">
        <f>SUM(J7:J14)</f>
        <v>6800</v>
      </c>
      <c r="M14" s="33" t="s">
        <v>305</v>
      </c>
      <c r="N14" s="25" t="s">
        <v>37</v>
      </c>
      <c r="O14" s="26" t="s">
        <v>36</v>
      </c>
      <c r="P14" s="36">
        <v>200</v>
      </c>
      <c r="Q14" s="46">
        <f>SUM(P7:P14)</f>
        <v>5050</v>
      </c>
      <c r="S14" s="28" t="s">
        <v>136</v>
      </c>
      <c r="T14" s="25" t="s">
        <v>37</v>
      </c>
      <c r="U14" s="26" t="s">
        <v>56</v>
      </c>
      <c r="V14" s="36">
        <v>300</v>
      </c>
      <c r="W14" s="38">
        <f>SUM(V7:V14)</f>
        <v>4400</v>
      </c>
      <c r="Y14" s="33" t="s">
        <v>55</v>
      </c>
      <c r="Z14" s="25" t="s">
        <v>37</v>
      </c>
      <c r="AA14" s="26" t="s">
        <v>56</v>
      </c>
      <c r="AB14" s="36">
        <v>250</v>
      </c>
      <c r="AC14" s="38">
        <f>SUM(AB7:AB14)</f>
        <v>4250</v>
      </c>
    </row>
    <row r="15" spans="1:28" s="22" customFormat="1" ht="19.5" customHeight="1" thickBot="1">
      <c r="A15" s="18" t="s">
        <v>285</v>
      </c>
      <c r="B15" s="25" t="s">
        <v>64</v>
      </c>
      <c r="C15" s="26" t="s">
        <v>286</v>
      </c>
      <c r="D15" s="27">
        <v>6000</v>
      </c>
      <c r="E15" s="21"/>
      <c r="G15" s="18" t="s">
        <v>79</v>
      </c>
      <c r="H15" s="25" t="s">
        <v>64</v>
      </c>
      <c r="I15" s="26" t="s">
        <v>30</v>
      </c>
      <c r="J15" s="27">
        <v>1350</v>
      </c>
      <c r="K15" s="21"/>
      <c r="M15" s="18" t="s">
        <v>306</v>
      </c>
      <c r="N15" s="25" t="s">
        <v>64</v>
      </c>
      <c r="O15" s="26" t="s">
        <v>39</v>
      </c>
      <c r="P15" s="27">
        <v>300</v>
      </c>
      <c r="Q15" s="24"/>
      <c r="S15" s="18" t="s">
        <v>156</v>
      </c>
      <c r="T15" s="25" t="s">
        <v>64</v>
      </c>
      <c r="U15" s="26" t="s">
        <v>44</v>
      </c>
      <c r="V15" s="27">
        <v>450</v>
      </c>
      <c r="Y15" s="18" t="s">
        <v>166</v>
      </c>
      <c r="Z15" s="25" t="s">
        <v>64</v>
      </c>
      <c r="AA15" s="26" t="s">
        <v>32</v>
      </c>
      <c r="AB15" s="27">
        <v>1100</v>
      </c>
    </row>
    <row r="16" spans="1:28" s="22" customFormat="1" ht="19.5" customHeight="1" thickBot="1">
      <c r="A16" s="28" t="s">
        <v>287</v>
      </c>
      <c r="B16" s="25" t="s">
        <v>64</v>
      </c>
      <c r="C16" s="26" t="s">
        <v>288</v>
      </c>
      <c r="D16" s="30">
        <v>350</v>
      </c>
      <c r="E16" s="21"/>
      <c r="G16" s="28" t="s">
        <v>81</v>
      </c>
      <c r="H16" s="25" t="s">
        <v>64</v>
      </c>
      <c r="I16" s="26" t="s">
        <v>30</v>
      </c>
      <c r="J16" s="30">
        <v>2000</v>
      </c>
      <c r="K16" s="21"/>
      <c r="M16" s="28" t="s">
        <v>150</v>
      </c>
      <c r="N16" s="25" t="s">
        <v>64</v>
      </c>
      <c r="O16" s="26" t="s">
        <v>30</v>
      </c>
      <c r="P16" s="30">
        <v>3500</v>
      </c>
      <c r="Q16" s="24"/>
      <c r="S16" s="28" t="s">
        <v>173</v>
      </c>
      <c r="T16" s="25" t="s">
        <v>64</v>
      </c>
      <c r="U16" s="26" t="s">
        <v>39</v>
      </c>
      <c r="V16" s="30">
        <v>450</v>
      </c>
      <c r="Y16" s="28" t="s">
        <v>327</v>
      </c>
      <c r="Z16" s="25" t="s">
        <v>64</v>
      </c>
      <c r="AA16" s="26" t="s">
        <v>32</v>
      </c>
      <c r="AB16" s="30">
        <v>500</v>
      </c>
    </row>
    <row r="17" spans="1:29" s="22" customFormat="1" ht="19.5" customHeight="1" thickBot="1">
      <c r="A17" s="28" t="s">
        <v>69</v>
      </c>
      <c r="B17" s="25" t="s">
        <v>64</v>
      </c>
      <c r="C17" s="26" t="s">
        <v>61</v>
      </c>
      <c r="D17" s="30">
        <v>600</v>
      </c>
      <c r="E17" s="21"/>
      <c r="G17" s="28" t="s">
        <v>293</v>
      </c>
      <c r="H17" s="25" t="s">
        <v>64</v>
      </c>
      <c r="I17" s="26" t="s">
        <v>70</v>
      </c>
      <c r="J17" s="30">
        <v>450</v>
      </c>
      <c r="K17" s="21"/>
      <c r="M17" s="28" t="s">
        <v>307</v>
      </c>
      <c r="N17" s="25" t="s">
        <v>64</v>
      </c>
      <c r="O17" s="26" t="s">
        <v>29</v>
      </c>
      <c r="P17" s="30">
        <v>300</v>
      </c>
      <c r="Q17" s="24"/>
      <c r="S17" s="28" t="s">
        <v>170</v>
      </c>
      <c r="T17" s="25" t="s">
        <v>64</v>
      </c>
      <c r="U17" s="26" t="s">
        <v>29</v>
      </c>
      <c r="V17" s="30">
        <v>200</v>
      </c>
      <c r="W17" s="45"/>
      <c r="Y17" s="28" t="s">
        <v>328</v>
      </c>
      <c r="Z17" s="25" t="s">
        <v>64</v>
      </c>
      <c r="AA17" s="26" t="s">
        <v>44</v>
      </c>
      <c r="AB17" s="30">
        <v>300</v>
      </c>
      <c r="AC17" s="45"/>
    </row>
    <row r="18" spans="1:28" s="22" customFormat="1" ht="19.5" customHeight="1" thickBot="1">
      <c r="A18" s="28" t="s">
        <v>78</v>
      </c>
      <c r="B18" s="25" t="s">
        <v>64</v>
      </c>
      <c r="C18" s="26" t="s">
        <v>30</v>
      </c>
      <c r="D18" s="30">
        <v>250</v>
      </c>
      <c r="E18" s="21"/>
      <c r="G18" s="28" t="s">
        <v>294</v>
      </c>
      <c r="H18" s="25" t="s">
        <v>64</v>
      </c>
      <c r="I18" s="26" t="s">
        <v>70</v>
      </c>
      <c r="J18" s="30">
        <v>5950</v>
      </c>
      <c r="K18" s="21"/>
      <c r="M18" s="28" t="s">
        <v>308</v>
      </c>
      <c r="N18" s="25" t="s">
        <v>64</v>
      </c>
      <c r="O18" s="26" t="s">
        <v>27</v>
      </c>
      <c r="P18" s="30">
        <v>1000</v>
      </c>
      <c r="Q18" s="24"/>
      <c r="S18" s="28" t="s">
        <v>153</v>
      </c>
      <c r="T18" s="25" t="s">
        <v>64</v>
      </c>
      <c r="U18" s="26" t="s">
        <v>27</v>
      </c>
      <c r="V18" s="30">
        <v>9350</v>
      </c>
      <c r="Y18" s="28" t="s">
        <v>155</v>
      </c>
      <c r="Z18" s="25" t="s">
        <v>64</v>
      </c>
      <c r="AA18" s="26" t="s">
        <v>39</v>
      </c>
      <c r="AB18" s="30">
        <v>400</v>
      </c>
    </row>
    <row r="19" spans="1:28" s="22" customFormat="1" ht="19.5" customHeight="1" thickBot="1">
      <c r="A19" s="28" t="s">
        <v>77</v>
      </c>
      <c r="B19" s="25" t="s">
        <v>64</v>
      </c>
      <c r="C19" s="26" t="s">
        <v>25</v>
      </c>
      <c r="D19" s="30">
        <v>800</v>
      </c>
      <c r="E19" s="21"/>
      <c r="G19" s="28" t="s">
        <v>68</v>
      </c>
      <c r="H19" s="25" t="s">
        <v>64</v>
      </c>
      <c r="I19" s="26" t="s">
        <v>48</v>
      </c>
      <c r="J19" s="30">
        <v>350</v>
      </c>
      <c r="K19" s="21"/>
      <c r="M19" s="28" t="s">
        <v>82</v>
      </c>
      <c r="N19" s="25" t="s">
        <v>64</v>
      </c>
      <c r="O19" s="26" t="s">
        <v>27</v>
      </c>
      <c r="P19" s="30">
        <v>1250</v>
      </c>
      <c r="Q19" s="24"/>
      <c r="S19" s="28" t="s">
        <v>195</v>
      </c>
      <c r="T19" s="25" t="s">
        <v>64</v>
      </c>
      <c r="U19" s="26" t="s">
        <v>25</v>
      </c>
      <c r="V19" s="30">
        <v>3750</v>
      </c>
      <c r="Y19" s="28" t="s">
        <v>329</v>
      </c>
      <c r="Z19" s="25" t="s">
        <v>64</v>
      </c>
      <c r="AA19" s="26" t="s">
        <v>61</v>
      </c>
      <c r="AB19" s="30">
        <v>750</v>
      </c>
    </row>
    <row r="20" spans="1:28" s="22" customFormat="1" ht="19.5" customHeight="1" thickBot="1">
      <c r="A20" s="28" t="s">
        <v>289</v>
      </c>
      <c r="B20" s="25" t="s">
        <v>64</v>
      </c>
      <c r="C20" s="26" t="s">
        <v>278</v>
      </c>
      <c r="D20" s="30">
        <v>450</v>
      </c>
      <c r="E20" s="21"/>
      <c r="G20" s="28" t="s">
        <v>80</v>
      </c>
      <c r="H20" s="25" t="s">
        <v>64</v>
      </c>
      <c r="I20" s="26" t="s">
        <v>41</v>
      </c>
      <c r="J20" s="30">
        <v>2400</v>
      </c>
      <c r="K20" s="21"/>
      <c r="M20" s="28" t="s">
        <v>309</v>
      </c>
      <c r="N20" s="25" t="s">
        <v>64</v>
      </c>
      <c r="O20" s="26" t="s">
        <v>67</v>
      </c>
      <c r="P20" s="30">
        <v>500</v>
      </c>
      <c r="Q20" s="24"/>
      <c r="S20" s="28" t="s">
        <v>321</v>
      </c>
      <c r="T20" s="25" t="s">
        <v>64</v>
      </c>
      <c r="U20" s="26" t="s">
        <v>278</v>
      </c>
      <c r="V20" s="30">
        <v>850</v>
      </c>
      <c r="Y20" s="28" t="s">
        <v>163</v>
      </c>
      <c r="Z20" s="25" t="s">
        <v>64</v>
      </c>
      <c r="AA20" s="26" t="s">
        <v>29</v>
      </c>
      <c r="AB20" s="30">
        <v>750</v>
      </c>
    </row>
    <row r="21" spans="1:28" s="22" customFormat="1" ht="19.5" customHeight="1" thickBot="1">
      <c r="A21" s="28" t="s">
        <v>73</v>
      </c>
      <c r="B21" s="25" t="s">
        <v>64</v>
      </c>
      <c r="C21" s="26" t="s">
        <v>67</v>
      </c>
      <c r="D21" s="30">
        <v>900</v>
      </c>
      <c r="E21" s="21"/>
      <c r="G21" s="28" t="s">
        <v>65</v>
      </c>
      <c r="H21" s="25" t="s">
        <v>64</v>
      </c>
      <c r="I21" s="26" t="s">
        <v>36</v>
      </c>
      <c r="J21" s="30">
        <v>850</v>
      </c>
      <c r="K21" s="21"/>
      <c r="M21" s="28" t="s">
        <v>310</v>
      </c>
      <c r="N21" s="25" t="s">
        <v>64</v>
      </c>
      <c r="O21" s="26" t="s">
        <v>46</v>
      </c>
      <c r="P21" s="30">
        <v>450</v>
      </c>
      <c r="Q21" s="24"/>
      <c r="S21" s="28" t="s">
        <v>160</v>
      </c>
      <c r="T21" s="25" t="s">
        <v>64</v>
      </c>
      <c r="U21" s="26" t="s">
        <v>48</v>
      </c>
      <c r="V21" s="30">
        <v>500</v>
      </c>
      <c r="Y21" s="28" t="s">
        <v>330</v>
      </c>
      <c r="Z21" s="25" t="s">
        <v>64</v>
      </c>
      <c r="AA21" s="26" t="s">
        <v>27</v>
      </c>
      <c r="AB21" s="30">
        <v>1000</v>
      </c>
    </row>
    <row r="22" spans="1:29" s="22" customFormat="1" ht="19.5" customHeight="1" thickBot="1">
      <c r="A22" s="33" t="s">
        <v>76</v>
      </c>
      <c r="B22" s="25" t="s">
        <v>64</v>
      </c>
      <c r="C22" s="26" t="s">
        <v>46</v>
      </c>
      <c r="D22" s="36">
        <v>400</v>
      </c>
      <c r="E22" s="37">
        <f>SUM(D15:D22)</f>
        <v>9750</v>
      </c>
      <c r="G22" s="33" t="s">
        <v>74</v>
      </c>
      <c r="H22" s="25" t="s">
        <v>64</v>
      </c>
      <c r="I22" s="26" t="s">
        <v>36</v>
      </c>
      <c r="J22" s="36">
        <v>500</v>
      </c>
      <c r="K22" s="47">
        <f>SUM(J15:J22)</f>
        <v>13850</v>
      </c>
      <c r="M22" s="33" t="s">
        <v>311</v>
      </c>
      <c r="N22" s="25" t="s">
        <v>64</v>
      </c>
      <c r="O22" s="26" t="s">
        <v>36</v>
      </c>
      <c r="P22" s="36">
        <v>350</v>
      </c>
      <c r="Q22" s="46">
        <f>SUM(P15:P22)</f>
        <v>7650</v>
      </c>
      <c r="S22" s="33" t="s">
        <v>151</v>
      </c>
      <c r="T22" s="25" t="s">
        <v>64</v>
      </c>
      <c r="U22" s="26" t="s">
        <v>36</v>
      </c>
      <c r="V22" s="36">
        <v>1000</v>
      </c>
      <c r="W22" s="38">
        <f>SUM(V15:V22)</f>
        <v>16550</v>
      </c>
      <c r="Y22" s="33" t="s">
        <v>171</v>
      </c>
      <c r="Z22" s="25" t="s">
        <v>64</v>
      </c>
      <c r="AA22" s="26" t="s">
        <v>25</v>
      </c>
      <c r="AB22" s="36">
        <v>2700</v>
      </c>
      <c r="AC22" s="38">
        <f>SUM(AB15:AB22)</f>
        <v>7500</v>
      </c>
    </row>
    <row r="23" spans="1:28" s="22" customFormat="1" ht="19.5" customHeight="1" thickBot="1">
      <c r="A23" s="18" t="s">
        <v>181</v>
      </c>
      <c r="B23" s="25" t="s">
        <v>85</v>
      </c>
      <c r="C23" s="26" t="s">
        <v>49</v>
      </c>
      <c r="D23" s="27">
        <v>7000</v>
      </c>
      <c r="E23" s="48"/>
      <c r="G23" s="18" t="s">
        <v>84</v>
      </c>
      <c r="H23" s="25" t="s">
        <v>85</v>
      </c>
      <c r="I23" s="26" t="s">
        <v>49</v>
      </c>
      <c r="J23" s="27">
        <v>7700</v>
      </c>
      <c r="K23" s="48"/>
      <c r="M23" s="18" t="s">
        <v>312</v>
      </c>
      <c r="N23" s="25" t="s">
        <v>85</v>
      </c>
      <c r="O23" s="26" t="s">
        <v>44</v>
      </c>
      <c r="P23" s="27">
        <v>13200</v>
      </c>
      <c r="Q23" s="24"/>
      <c r="S23" s="18" t="s">
        <v>322</v>
      </c>
      <c r="T23" s="25" t="s">
        <v>85</v>
      </c>
      <c r="U23" s="26" t="s">
        <v>32</v>
      </c>
      <c r="V23" s="27">
        <v>900</v>
      </c>
      <c r="Y23" s="18" t="s">
        <v>331</v>
      </c>
      <c r="Z23" s="25" t="s">
        <v>85</v>
      </c>
      <c r="AA23" s="26" t="s">
        <v>32</v>
      </c>
      <c r="AB23" s="27">
        <v>550</v>
      </c>
    </row>
    <row r="24" spans="1:28" s="22" customFormat="1" ht="19.5" customHeight="1" thickBot="1">
      <c r="A24" s="28" t="s">
        <v>290</v>
      </c>
      <c r="B24" s="25" t="s">
        <v>85</v>
      </c>
      <c r="C24" s="26" t="s">
        <v>288</v>
      </c>
      <c r="D24" s="30">
        <v>100</v>
      </c>
      <c r="E24" s="48"/>
      <c r="G24" s="28" t="s">
        <v>295</v>
      </c>
      <c r="H24" s="25" t="s">
        <v>85</v>
      </c>
      <c r="I24" s="26" t="s">
        <v>288</v>
      </c>
      <c r="J24" s="30">
        <v>450</v>
      </c>
      <c r="K24" s="48"/>
      <c r="M24" s="28" t="s">
        <v>313</v>
      </c>
      <c r="N24" s="25" t="s">
        <v>85</v>
      </c>
      <c r="O24" s="26" t="s">
        <v>25</v>
      </c>
      <c r="P24" s="30">
        <v>14500</v>
      </c>
      <c r="Q24" s="24"/>
      <c r="S24" s="28" t="s">
        <v>96</v>
      </c>
      <c r="T24" s="25" t="s">
        <v>85</v>
      </c>
      <c r="U24" s="26" t="s">
        <v>61</v>
      </c>
      <c r="V24" s="30">
        <v>11050</v>
      </c>
      <c r="Y24" s="28" t="s">
        <v>332</v>
      </c>
      <c r="Z24" s="25" t="s">
        <v>85</v>
      </c>
      <c r="AA24" s="26" t="s">
        <v>32</v>
      </c>
      <c r="AB24" s="30">
        <v>8500</v>
      </c>
    </row>
    <row r="25" spans="1:28" s="22" customFormat="1" ht="19.5" customHeight="1" thickBot="1">
      <c r="A25" s="28" t="s">
        <v>87</v>
      </c>
      <c r="B25" s="25" t="s">
        <v>85</v>
      </c>
      <c r="C25" s="35" t="s">
        <v>29</v>
      </c>
      <c r="D25" s="30">
        <v>18100</v>
      </c>
      <c r="E25" s="48"/>
      <c r="G25" s="28" t="s">
        <v>296</v>
      </c>
      <c r="H25" s="25" t="s">
        <v>85</v>
      </c>
      <c r="I25" s="35" t="s">
        <v>30</v>
      </c>
      <c r="J25" s="30">
        <v>350</v>
      </c>
      <c r="K25" s="48"/>
      <c r="M25" s="28" t="s">
        <v>192</v>
      </c>
      <c r="N25" s="25" t="s">
        <v>85</v>
      </c>
      <c r="O25" s="35"/>
      <c r="P25" s="30">
        <v>900</v>
      </c>
      <c r="Q25" s="24"/>
      <c r="S25" s="28" t="s">
        <v>176</v>
      </c>
      <c r="T25" s="25" t="s">
        <v>85</v>
      </c>
      <c r="U25" s="35" t="s">
        <v>67</v>
      </c>
      <c r="V25" s="30">
        <v>1350</v>
      </c>
      <c r="Y25" s="28" t="s">
        <v>333</v>
      </c>
      <c r="Z25" s="25" t="s">
        <v>85</v>
      </c>
      <c r="AA25" s="35" t="s">
        <v>286</v>
      </c>
      <c r="AB25" s="30">
        <v>10100</v>
      </c>
    </row>
    <row r="26" spans="1:28" s="22" customFormat="1" ht="19.5" customHeight="1" thickBot="1">
      <c r="A26" s="28" t="s">
        <v>91</v>
      </c>
      <c r="B26" s="25" t="s">
        <v>85</v>
      </c>
      <c r="C26" s="35" t="s">
        <v>27</v>
      </c>
      <c r="D26" s="30">
        <v>400</v>
      </c>
      <c r="E26" s="48"/>
      <c r="G26" s="28" t="s">
        <v>90</v>
      </c>
      <c r="H26" s="25" t="s">
        <v>85</v>
      </c>
      <c r="I26" s="35" t="s">
        <v>30</v>
      </c>
      <c r="J26" s="30">
        <v>900</v>
      </c>
      <c r="K26" s="48"/>
      <c r="M26" s="28" t="s">
        <v>314</v>
      </c>
      <c r="N26" s="25" t="s">
        <v>85</v>
      </c>
      <c r="O26" s="35" t="s">
        <v>278</v>
      </c>
      <c r="P26" s="30">
        <v>5100</v>
      </c>
      <c r="Q26" s="24"/>
      <c r="S26" s="28" t="s">
        <v>189</v>
      </c>
      <c r="T26" s="25" t="s">
        <v>85</v>
      </c>
      <c r="U26" s="35" t="s">
        <v>48</v>
      </c>
      <c r="V26" s="30">
        <v>8000</v>
      </c>
      <c r="Y26" s="28" t="s">
        <v>187</v>
      </c>
      <c r="Z26" s="25" t="s">
        <v>85</v>
      </c>
      <c r="AA26" s="35" t="s">
        <v>44</v>
      </c>
      <c r="AB26" s="30">
        <v>700</v>
      </c>
    </row>
    <row r="27" spans="1:28" s="22" customFormat="1" ht="19.5" customHeight="1" thickBot="1">
      <c r="A27" s="28" t="s">
        <v>93</v>
      </c>
      <c r="B27" s="25" t="s">
        <v>85</v>
      </c>
      <c r="C27" s="35" t="s">
        <v>67</v>
      </c>
      <c r="D27" s="30">
        <v>14250</v>
      </c>
      <c r="E27" s="48"/>
      <c r="G27" s="28" t="s">
        <v>92</v>
      </c>
      <c r="H27" s="25" t="s">
        <v>85</v>
      </c>
      <c r="I27" s="35" t="s">
        <v>27</v>
      </c>
      <c r="J27" s="30">
        <v>22600</v>
      </c>
      <c r="K27" s="48"/>
      <c r="M27" s="28" t="s">
        <v>315</v>
      </c>
      <c r="N27" s="25" t="s">
        <v>85</v>
      </c>
      <c r="O27" s="35" t="s">
        <v>48</v>
      </c>
      <c r="P27" s="30">
        <v>850</v>
      </c>
      <c r="Q27" s="24"/>
      <c r="S27" s="28" t="s">
        <v>191</v>
      </c>
      <c r="T27" s="25" t="s">
        <v>85</v>
      </c>
      <c r="U27" s="35" t="s">
        <v>48</v>
      </c>
      <c r="V27" s="30">
        <v>1450</v>
      </c>
      <c r="Y27" s="28" t="s">
        <v>183</v>
      </c>
      <c r="Z27" s="25" t="s">
        <v>85</v>
      </c>
      <c r="AA27" s="35" t="s">
        <v>34</v>
      </c>
      <c r="AB27" s="30">
        <v>4200</v>
      </c>
    </row>
    <row r="28" spans="1:29" s="22" customFormat="1" ht="19.5" customHeight="1" thickBot="1">
      <c r="A28" s="33" t="s">
        <v>88</v>
      </c>
      <c r="B28" s="25" t="s">
        <v>85</v>
      </c>
      <c r="C28" s="35" t="s">
        <v>36</v>
      </c>
      <c r="D28" s="36">
        <v>5050</v>
      </c>
      <c r="E28" s="37">
        <f>SUM(D23:D28)</f>
        <v>44900</v>
      </c>
      <c r="G28" s="33" t="s">
        <v>97</v>
      </c>
      <c r="H28" s="25" t="s">
        <v>85</v>
      </c>
      <c r="I28" s="35" t="s">
        <v>41</v>
      </c>
      <c r="J28" s="36">
        <v>3300</v>
      </c>
      <c r="K28" s="37">
        <f>SUM(J23:J28)</f>
        <v>35300</v>
      </c>
      <c r="M28" s="33" t="s">
        <v>316</v>
      </c>
      <c r="N28" s="25" t="s">
        <v>85</v>
      </c>
      <c r="O28" s="35" t="s">
        <v>46</v>
      </c>
      <c r="P28" s="36">
        <v>850</v>
      </c>
      <c r="Q28" s="49">
        <f>SUM(P23:P28)</f>
        <v>35400</v>
      </c>
      <c r="S28" s="33" t="s">
        <v>175</v>
      </c>
      <c r="T28" s="25" t="s">
        <v>85</v>
      </c>
      <c r="U28" s="35" t="s">
        <v>46</v>
      </c>
      <c r="V28" s="36">
        <v>600</v>
      </c>
      <c r="W28" s="38">
        <f>SUM(V23:V28)</f>
        <v>23350</v>
      </c>
      <c r="Y28" s="33" t="s">
        <v>179</v>
      </c>
      <c r="Z28" s="25" t="s">
        <v>85</v>
      </c>
      <c r="AA28" s="35" t="s">
        <v>36</v>
      </c>
      <c r="AB28" s="36">
        <v>3200</v>
      </c>
      <c r="AC28" s="38">
        <f>SUM(AB23:AB28)</f>
        <v>27250</v>
      </c>
    </row>
    <row r="29" spans="1:30" ht="30" customHeight="1" thickTop="1">
      <c r="A29" s="379" t="s">
        <v>99</v>
      </c>
      <c r="B29" s="379"/>
      <c r="C29" s="3">
        <v>500</v>
      </c>
      <c r="D29" s="50" t="s">
        <v>100</v>
      </c>
      <c r="E29" s="51">
        <f>(E28+E22+E14+E6+C29)-C30</f>
        <v>59850</v>
      </c>
      <c r="F29" s="52">
        <f>E29/1936.27</f>
        <v>30.909945410505767</v>
      </c>
      <c r="G29" s="379" t="s">
        <v>99</v>
      </c>
      <c r="H29" s="379"/>
      <c r="J29" s="53" t="s">
        <v>100</v>
      </c>
      <c r="K29" s="51">
        <f>(K28+K22+K14+K6+I29)-I30</f>
        <v>57100</v>
      </c>
      <c r="L29" s="52">
        <f>K29/1936.27</f>
        <v>29.489688938009678</v>
      </c>
      <c r="M29" s="379" t="s">
        <v>99</v>
      </c>
      <c r="N29" s="379"/>
      <c r="P29" s="54" t="s">
        <v>100</v>
      </c>
      <c r="Q29" s="51">
        <f>(Q28+Q22+Q14+Q6+O29)-O30</f>
        <v>52150</v>
      </c>
      <c r="R29" s="52">
        <f>Q29/1936.27</f>
        <v>26.933227287516722</v>
      </c>
      <c r="S29" s="379" t="s">
        <v>99</v>
      </c>
      <c r="T29" s="379"/>
      <c r="V29" s="50" t="s">
        <v>100</v>
      </c>
      <c r="W29" s="51">
        <f>(W28+W22+W14+W6+U29)-U30</f>
        <v>46800</v>
      </c>
      <c r="X29" s="52">
        <f>W29/1936.27</f>
        <v>24.17018287738797</v>
      </c>
      <c r="Y29" s="391" t="s">
        <v>99</v>
      </c>
      <c r="Z29" s="391"/>
      <c r="AA29" s="3"/>
      <c r="AB29" s="55" t="s">
        <v>100</v>
      </c>
      <c r="AC29" s="51">
        <f>(AC28+AC22+AC14+AC6+AA29)-AA30</f>
        <v>43250</v>
      </c>
      <c r="AD29" s="52">
        <f>AC29/1936.27</f>
        <v>22.33676088562029</v>
      </c>
    </row>
    <row r="30" spans="1:30" ht="19.5" customHeight="1">
      <c r="A30" s="372" t="s">
        <v>101</v>
      </c>
      <c r="B30" s="372"/>
      <c r="D30" s="56" t="s">
        <v>102</v>
      </c>
      <c r="E30" s="57">
        <f>70000-E29</f>
        <v>10150</v>
      </c>
      <c r="F30" s="58">
        <f>E30/1936.27</f>
        <v>5.242037525758288</v>
      </c>
      <c r="G30" s="372" t="s">
        <v>101</v>
      </c>
      <c r="H30" s="372"/>
      <c r="J30" s="56" t="s">
        <v>102</v>
      </c>
      <c r="K30" s="57">
        <f>70000-K29</f>
        <v>12900</v>
      </c>
      <c r="L30" s="58">
        <f>K30/1936.27</f>
        <v>6.662293998254376</v>
      </c>
      <c r="M30" s="372" t="s">
        <v>101</v>
      </c>
      <c r="N30" s="372"/>
      <c r="P30" s="56" t="s">
        <v>102</v>
      </c>
      <c r="Q30" s="57">
        <f>70000-Q29</f>
        <v>17850</v>
      </c>
      <c r="R30" s="58">
        <f>Q30/1936.27</f>
        <v>9.218755648747333</v>
      </c>
      <c r="S30" s="372" t="s">
        <v>101</v>
      </c>
      <c r="T30" s="372"/>
      <c r="V30" s="56" t="s">
        <v>102</v>
      </c>
      <c r="W30" s="57">
        <f>70000-W29</f>
        <v>23200</v>
      </c>
      <c r="X30" s="58">
        <f>W30/1936.27</f>
        <v>11.981800058876086</v>
      </c>
      <c r="Y30" s="388" t="s">
        <v>101</v>
      </c>
      <c r="Z30" s="388"/>
      <c r="AA30" s="3"/>
      <c r="AB30" s="56" t="s">
        <v>102</v>
      </c>
      <c r="AC30" s="57">
        <f>70000-AC29</f>
        <v>26750</v>
      </c>
      <c r="AD30" s="58">
        <f>AC30/1936.27</f>
        <v>13.815222050643763</v>
      </c>
    </row>
    <row r="31" spans="1:30" ht="19.5" customHeight="1">
      <c r="A31" s="59"/>
      <c r="B31" s="59"/>
      <c r="D31" s="60"/>
      <c r="E31" s="61"/>
      <c r="F31" s="62"/>
      <c r="G31" s="59"/>
      <c r="H31" s="59"/>
      <c r="J31" s="63"/>
      <c r="K31" s="61"/>
      <c r="L31" s="62"/>
      <c r="M31" s="59"/>
      <c r="N31" s="59"/>
      <c r="P31" s="64"/>
      <c r="Q31" s="61"/>
      <c r="R31" s="62"/>
      <c r="S31" s="59"/>
      <c r="T31" s="59"/>
      <c r="V31" s="63"/>
      <c r="W31" s="61"/>
      <c r="X31" s="62"/>
      <c r="Y31" s="10"/>
      <c r="Z31" s="59"/>
      <c r="AA31" s="3"/>
      <c r="AB31" s="65"/>
      <c r="AC31" s="61"/>
      <c r="AD31" s="62"/>
    </row>
    <row r="32" spans="1:30" ht="19.5" customHeight="1">
      <c r="A32" s="59"/>
      <c r="B32" s="59"/>
      <c r="D32" s="60"/>
      <c r="E32" s="61"/>
      <c r="F32" s="62"/>
      <c r="G32" s="389" t="s">
        <v>411</v>
      </c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  <c r="V32" s="389"/>
      <c r="W32" s="61"/>
      <c r="X32" s="62"/>
      <c r="Y32" s="10"/>
      <c r="Z32" s="59"/>
      <c r="AA32" s="3"/>
      <c r="AB32" s="65"/>
      <c r="AC32" s="61"/>
      <c r="AD32" s="62"/>
    </row>
    <row r="33" spans="1:30" ht="19.5" customHeight="1">
      <c r="A33" s="59"/>
      <c r="B33" s="59"/>
      <c r="D33" s="60"/>
      <c r="E33" s="61"/>
      <c r="F33" s="62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61"/>
      <c r="X33" s="62"/>
      <c r="Y33" s="10"/>
      <c r="Z33" s="59"/>
      <c r="AA33" s="3"/>
      <c r="AB33" s="65"/>
      <c r="AC33" s="61"/>
      <c r="AD33" s="62"/>
    </row>
    <row r="34" spans="1:30" ht="19.5" customHeight="1">
      <c r="A34" s="59"/>
      <c r="B34" s="59"/>
      <c r="D34" s="60"/>
      <c r="E34" s="61"/>
      <c r="F34" s="62"/>
      <c r="G34" s="389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61"/>
      <c r="X34" s="62"/>
      <c r="Y34" s="10"/>
      <c r="Z34" s="59"/>
      <c r="AA34" s="3"/>
      <c r="AB34" s="65"/>
      <c r="AC34" s="61"/>
      <c r="AD34" s="62"/>
    </row>
    <row r="35" spans="1:30" ht="19.5" customHeight="1">
      <c r="A35" s="59"/>
      <c r="B35" s="59"/>
      <c r="D35" s="60"/>
      <c r="E35" s="61"/>
      <c r="F35" s="62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61"/>
      <c r="X35" s="62"/>
      <c r="Y35" s="10"/>
      <c r="Z35" s="59"/>
      <c r="AA35" s="3"/>
      <c r="AB35" s="65"/>
      <c r="AC35" s="61"/>
      <c r="AD35" s="62"/>
    </row>
    <row r="36" spans="3:28" ht="19.5" customHeight="1" thickBot="1">
      <c r="C36" s="59"/>
      <c r="D36" s="59"/>
      <c r="K36" s="66"/>
      <c r="Q36" s="3"/>
      <c r="AB36" s="67"/>
    </row>
    <row r="37" spans="1:28" ht="50.25" customHeight="1">
      <c r="A37" s="380" t="s">
        <v>352</v>
      </c>
      <c r="B37" s="380"/>
      <c r="C37" s="381" t="s">
        <v>1</v>
      </c>
      <c r="D37" s="381"/>
      <c r="E37" s="68"/>
      <c r="F37" s="6"/>
      <c r="G37" s="380" t="s">
        <v>105</v>
      </c>
      <c r="H37" s="380"/>
      <c r="I37" s="386" t="s">
        <v>106</v>
      </c>
      <c r="J37" s="386"/>
      <c r="K37" s="68"/>
      <c r="M37" s="380" t="s">
        <v>109</v>
      </c>
      <c r="N37" s="380"/>
      <c r="O37" s="387" t="s">
        <v>110</v>
      </c>
      <c r="P37" s="387"/>
      <c r="Q37" s="68"/>
      <c r="S37" s="380" t="s">
        <v>8</v>
      </c>
      <c r="T37" s="380"/>
      <c r="U37" s="381" t="s">
        <v>9</v>
      </c>
      <c r="V37" s="381"/>
      <c r="Y37" s="382" t="s">
        <v>103</v>
      </c>
      <c r="Z37" s="382"/>
      <c r="AA37" s="381" t="s">
        <v>104</v>
      </c>
      <c r="AB37" s="381"/>
    </row>
    <row r="38" spans="1:28" ht="28.5" customHeight="1" thickBot="1">
      <c r="A38" s="376" t="s">
        <v>10</v>
      </c>
      <c r="B38" s="376"/>
      <c r="C38" s="383" t="s">
        <v>11</v>
      </c>
      <c r="D38" s="383"/>
      <c r="E38" s="69"/>
      <c r="F38" s="70"/>
      <c r="G38" s="376" t="s">
        <v>114</v>
      </c>
      <c r="H38" s="376"/>
      <c r="I38" s="384" t="s">
        <v>115</v>
      </c>
      <c r="J38" s="384"/>
      <c r="K38" s="71"/>
      <c r="M38" s="385" t="s">
        <v>117</v>
      </c>
      <c r="N38" s="385"/>
      <c r="O38" s="377" t="s">
        <v>412</v>
      </c>
      <c r="P38" s="377"/>
      <c r="Q38" s="72"/>
      <c r="S38" s="376" t="s">
        <v>17</v>
      </c>
      <c r="T38" s="376"/>
      <c r="U38" s="377" t="s">
        <v>18</v>
      </c>
      <c r="V38" s="377"/>
      <c r="Y38" s="378" t="s">
        <v>113</v>
      </c>
      <c r="Z38" s="378"/>
      <c r="AA38" s="377" t="s">
        <v>409</v>
      </c>
      <c r="AB38" s="377"/>
    </row>
    <row r="39" spans="1:28" ht="19.5" customHeight="1" thickBot="1">
      <c r="A39" s="15" t="s">
        <v>297</v>
      </c>
      <c r="B39" s="12" t="s">
        <v>20</v>
      </c>
      <c r="C39" s="12" t="s">
        <v>21</v>
      </c>
      <c r="D39" s="73" t="s">
        <v>22</v>
      </c>
      <c r="E39" s="10"/>
      <c r="G39" s="15" t="s">
        <v>297</v>
      </c>
      <c r="H39" s="12" t="s">
        <v>20</v>
      </c>
      <c r="I39" s="12" t="s">
        <v>21</v>
      </c>
      <c r="J39" s="73" t="s">
        <v>22</v>
      </c>
      <c r="K39" s="10"/>
      <c r="M39" s="15" t="s">
        <v>19</v>
      </c>
      <c r="N39" s="12" t="s">
        <v>20</v>
      </c>
      <c r="O39" s="12" t="s">
        <v>21</v>
      </c>
      <c r="P39" s="73" t="s">
        <v>22</v>
      </c>
      <c r="Q39" s="10"/>
      <c r="S39" s="15" t="s">
        <v>297</v>
      </c>
      <c r="T39" s="12" t="s">
        <v>20</v>
      </c>
      <c r="U39" s="12" t="s">
        <v>21</v>
      </c>
      <c r="V39" s="73" t="s">
        <v>22</v>
      </c>
      <c r="Y39" s="15" t="s">
        <v>297</v>
      </c>
      <c r="Z39" s="12" t="s">
        <v>20</v>
      </c>
      <c r="AA39" s="12" t="s">
        <v>21</v>
      </c>
      <c r="AB39" s="73" t="s">
        <v>22</v>
      </c>
    </row>
    <row r="40" spans="1:29" ht="19.5" customHeight="1">
      <c r="A40" s="18" t="s">
        <v>334</v>
      </c>
      <c r="B40" s="25" t="s">
        <v>24</v>
      </c>
      <c r="C40" s="26" t="s">
        <v>286</v>
      </c>
      <c r="D40" s="27">
        <v>500</v>
      </c>
      <c r="E40" s="74"/>
      <c r="G40" s="18" t="s">
        <v>353</v>
      </c>
      <c r="H40" s="25" t="s">
        <v>24</v>
      </c>
      <c r="I40" s="26" t="s">
        <v>41</v>
      </c>
      <c r="J40" s="27">
        <v>100</v>
      </c>
      <c r="K40" s="74"/>
      <c r="L40" s="4"/>
      <c r="M40" s="18" t="s">
        <v>367</v>
      </c>
      <c r="N40" s="25" t="s">
        <v>24</v>
      </c>
      <c r="O40" s="26" t="s">
        <v>39</v>
      </c>
      <c r="P40" s="27">
        <v>500</v>
      </c>
      <c r="Q40" s="74"/>
      <c r="R40" s="4"/>
      <c r="S40" s="18" t="s">
        <v>31</v>
      </c>
      <c r="T40" s="25" t="s">
        <v>24</v>
      </c>
      <c r="U40" s="26" t="s">
        <v>32</v>
      </c>
      <c r="V40" s="27">
        <v>400</v>
      </c>
      <c r="W40" s="75"/>
      <c r="X40" s="4"/>
      <c r="Y40" s="18" t="s">
        <v>391</v>
      </c>
      <c r="Z40" s="25" t="s">
        <v>24</v>
      </c>
      <c r="AA40" s="26" t="s">
        <v>25</v>
      </c>
      <c r="AB40" s="27">
        <v>50</v>
      </c>
      <c r="AC40" s="75"/>
    </row>
    <row r="41" spans="1:29" ht="19.5" customHeight="1" thickBot="1">
      <c r="A41" s="28" t="s">
        <v>335</v>
      </c>
      <c r="B41" s="29" t="s">
        <v>24</v>
      </c>
      <c r="C41" s="26" t="s">
        <v>25</v>
      </c>
      <c r="D41" s="30">
        <v>4000</v>
      </c>
      <c r="E41" s="74"/>
      <c r="G41" s="28" t="s">
        <v>354</v>
      </c>
      <c r="H41" s="29" t="s">
        <v>24</v>
      </c>
      <c r="I41" s="26" t="s">
        <v>41</v>
      </c>
      <c r="J41" s="30">
        <v>1650</v>
      </c>
      <c r="K41" s="74"/>
      <c r="L41" s="4"/>
      <c r="M41" s="28" t="s">
        <v>125</v>
      </c>
      <c r="N41" s="29" t="s">
        <v>24</v>
      </c>
      <c r="O41" s="26" t="s">
        <v>61</v>
      </c>
      <c r="P41" s="30">
        <v>450</v>
      </c>
      <c r="Q41" s="74"/>
      <c r="R41" s="4"/>
      <c r="S41" s="28" t="s">
        <v>379</v>
      </c>
      <c r="T41" s="29" t="s">
        <v>24</v>
      </c>
      <c r="U41" s="26" t="s">
        <v>29</v>
      </c>
      <c r="V41" s="30">
        <v>1550</v>
      </c>
      <c r="W41" s="75"/>
      <c r="X41" s="4"/>
      <c r="Y41" s="28" t="s">
        <v>120</v>
      </c>
      <c r="Z41" s="29" t="s">
        <v>24</v>
      </c>
      <c r="AA41" s="26" t="s">
        <v>25</v>
      </c>
      <c r="AB41" s="30">
        <v>400</v>
      </c>
      <c r="AC41" s="75"/>
    </row>
    <row r="42" spans="1:29" ht="19.5" customHeight="1" thickBot="1">
      <c r="A42" s="33" t="s">
        <v>35</v>
      </c>
      <c r="B42" s="34" t="s">
        <v>24</v>
      </c>
      <c r="C42" s="35" t="s">
        <v>36</v>
      </c>
      <c r="D42" s="36">
        <v>750</v>
      </c>
      <c r="E42" s="77">
        <f>SUM(D40:D42)</f>
        <v>5250</v>
      </c>
      <c r="G42" s="33" t="s">
        <v>355</v>
      </c>
      <c r="H42" s="34" t="s">
        <v>24</v>
      </c>
      <c r="I42" s="35" t="s">
        <v>41</v>
      </c>
      <c r="J42" s="36">
        <v>50</v>
      </c>
      <c r="K42" s="77">
        <f>SUM(J40:J42)</f>
        <v>1800</v>
      </c>
      <c r="L42" s="4"/>
      <c r="M42" s="33" t="s">
        <v>126</v>
      </c>
      <c r="N42" s="34" t="s">
        <v>24</v>
      </c>
      <c r="O42" s="35" t="s">
        <v>70</v>
      </c>
      <c r="P42" s="36">
        <v>950</v>
      </c>
      <c r="Q42" s="77">
        <f>SUM(P40:P42)</f>
        <v>1900</v>
      </c>
      <c r="R42" s="4"/>
      <c r="S42" s="33" t="s">
        <v>380</v>
      </c>
      <c r="T42" s="34" t="s">
        <v>24</v>
      </c>
      <c r="U42" s="35" t="s">
        <v>278</v>
      </c>
      <c r="V42" s="36">
        <v>350</v>
      </c>
      <c r="W42" s="77">
        <f>SUM(V40:V42)</f>
        <v>2300</v>
      </c>
      <c r="X42" s="4"/>
      <c r="Y42" s="33" t="s">
        <v>127</v>
      </c>
      <c r="Z42" s="34" t="s">
        <v>24</v>
      </c>
      <c r="AA42" s="35" t="s">
        <v>46</v>
      </c>
      <c r="AB42" s="36">
        <v>900</v>
      </c>
      <c r="AC42" s="77">
        <f>SUM(AB40:AB42)</f>
        <v>1350</v>
      </c>
    </row>
    <row r="43" spans="1:29" ht="19.5" customHeight="1" thickBot="1">
      <c r="A43" s="18" t="s">
        <v>336</v>
      </c>
      <c r="B43" s="25" t="s">
        <v>37</v>
      </c>
      <c r="C43" s="26" t="s">
        <v>49</v>
      </c>
      <c r="D43" s="27">
        <v>250</v>
      </c>
      <c r="E43" s="74"/>
      <c r="G43" s="18" t="s">
        <v>356</v>
      </c>
      <c r="H43" s="25" t="s">
        <v>37</v>
      </c>
      <c r="I43" s="26" t="s">
        <v>32</v>
      </c>
      <c r="J43" s="27">
        <v>450</v>
      </c>
      <c r="K43" s="74"/>
      <c r="L43" s="4"/>
      <c r="M43" s="18" t="s">
        <v>368</v>
      </c>
      <c r="N43" s="25" t="s">
        <v>37</v>
      </c>
      <c r="O43" s="26" t="s">
        <v>286</v>
      </c>
      <c r="P43" s="27">
        <v>550</v>
      </c>
      <c r="Q43" s="74"/>
      <c r="R43" s="4"/>
      <c r="S43" s="18" t="s">
        <v>381</v>
      </c>
      <c r="T43" s="25" t="s">
        <v>37</v>
      </c>
      <c r="U43" s="26" t="s">
        <v>49</v>
      </c>
      <c r="V43" s="27">
        <v>650</v>
      </c>
      <c r="W43" s="78"/>
      <c r="X43" s="4"/>
      <c r="Y43" s="18" t="s">
        <v>392</v>
      </c>
      <c r="Z43" s="25" t="s">
        <v>37</v>
      </c>
      <c r="AA43" s="26" t="s">
        <v>44</v>
      </c>
      <c r="AB43" s="27">
        <v>500</v>
      </c>
      <c r="AC43" s="78"/>
    </row>
    <row r="44" spans="1:29" ht="19.5" customHeight="1" thickBot="1">
      <c r="A44" s="28" t="s">
        <v>134</v>
      </c>
      <c r="B44" s="25" t="s">
        <v>37</v>
      </c>
      <c r="C44" s="35" t="s">
        <v>30</v>
      </c>
      <c r="D44" s="30">
        <v>500</v>
      </c>
      <c r="E44" s="74"/>
      <c r="G44" s="28" t="s">
        <v>357</v>
      </c>
      <c r="H44" s="25" t="s">
        <v>37</v>
      </c>
      <c r="I44" s="35" t="s">
        <v>286</v>
      </c>
      <c r="J44" s="30">
        <v>800</v>
      </c>
      <c r="K44" s="74"/>
      <c r="L44" s="4"/>
      <c r="M44" s="28" t="s">
        <v>149</v>
      </c>
      <c r="N44" s="25" t="s">
        <v>37</v>
      </c>
      <c r="O44" s="35" t="s">
        <v>44</v>
      </c>
      <c r="P44" s="30">
        <v>200</v>
      </c>
      <c r="Q44" s="74"/>
      <c r="R44" s="4"/>
      <c r="S44" s="28" t="s">
        <v>45</v>
      </c>
      <c r="T44" s="25" t="s">
        <v>37</v>
      </c>
      <c r="U44" s="35" t="s">
        <v>44</v>
      </c>
      <c r="V44" s="30">
        <v>550</v>
      </c>
      <c r="W44" s="79"/>
      <c r="X44" s="4"/>
      <c r="Y44" s="28" t="s">
        <v>393</v>
      </c>
      <c r="Z44" s="25" t="s">
        <v>37</v>
      </c>
      <c r="AA44" s="35" t="s">
        <v>30</v>
      </c>
      <c r="AB44" s="30">
        <v>950</v>
      </c>
      <c r="AC44" s="79"/>
    </row>
    <row r="45" spans="1:29" ht="19.5" customHeight="1" thickBot="1">
      <c r="A45" s="28" t="s">
        <v>337</v>
      </c>
      <c r="B45" s="25" t="s">
        <v>37</v>
      </c>
      <c r="C45" s="26" t="s">
        <v>30</v>
      </c>
      <c r="D45" s="30">
        <v>300</v>
      </c>
      <c r="E45" s="74"/>
      <c r="G45" s="28" t="s">
        <v>40</v>
      </c>
      <c r="H45" s="25" t="s">
        <v>37</v>
      </c>
      <c r="I45" s="26" t="s">
        <v>39</v>
      </c>
      <c r="J45" s="30">
        <v>600</v>
      </c>
      <c r="K45" s="74"/>
      <c r="L45" s="4"/>
      <c r="M45" s="28" t="s">
        <v>369</v>
      </c>
      <c r="N45" s="25" t="s">
        <v>37</v>
      </c>
      <c r="O45" s="26" t="s">
        <v>288</v>
      </c>
      <c r="P45" s="30">
        <v>150</v>
      </c>
      <c r="Q45" s="74"/>
      <c r="R45" s="4"/>
      <c r="S45" s="28" t="s">
        <v>382</v>
      </c>
      <c r="T45" s="25" t="s">
        <v>37</v>
      </c>
      <c r="U45" s="26" t="s">
        <v>288</v>
      </c>
      <c r="V45" s="30">
        <v>1050</v>
      </c>
      <c r="W45" s="79"/>
      <c r="X45" s="4"/>
      <c r="Y45" s="28" t="s">
        <v>394</v>
      </c>
      <c r="Z45" s="25" t="s">
        <v>37</v>
      </c>
      <c r="AA45" s="26" t="s">
        <v>25</v>
      </c>
      <c r="AB45" s="30">
        <v>900</v>
      </c>
      <c r="AC45" s="79"/>
    </row>
    <row r="46" spans="1:29" ht="19.5" customHeight="1" thickBot="1">
      <c r="A46" s="370" t="s">
        <v>38</v>
      </c>
      <c r="B46" s="84" t="s">
        <v>37</v>
      </c>
      <c r="C46" s="85" t="s">
        <v>29</v>
      </c>
      <c r="D46" s="371">
        <v>1050</v>
      </c>
      <c r="E46" s="74"/>
      <c r="G46" s="28" t="s">
        <v>358</v>
      </c>
      <c r="H46" s="25" t="s">
        <v>37</v>
      </c>
      <c r="I46" s="26" t="s">
        <v>61</v>
      </c>
      <c r="J46" s="30">
        <v>350</v>
      </c>
      <c r="K46" s="74"/>
      <c r="L46" s="4"/>
      <c r="M46" s="28" t="s">
        <v>138</v>
      </c>
      <c r="N46" s="25" t="s">
        <v>37</v>
      </c>
      <c r="O46" s="26" t="s">
        <v>61</v>
      </c>
      <c r="P46" s="30">
        <v>450</v>
      </c>
      <c r="Q46" s="74"/>
      <c r="R46" s="4"/>
      <c r="S46" s="28" t="s">
        <v>383</v>
      </c>
      <c r="T46" s="25" t="s">
        <v>37</v>
      </c>
      <c r="U46" s="26" t="s">
        <v>61</v>
      </c>
      <c r="V46" s="30">
        <v>350</v>
      </c>
      <c r="W46" s="79"/>
      <c r="X46" s="4"/>
      <c r="Y46" s="28" t="s">
        <v>148</v>
      </c>
      <c r="Z46" s="25" t="s">
        <v>37</v>
      </c>
      <c r="AA46" s="26" t="s">
        <v>70</v>
      </c>
      <c r="AB46" s="30">
        <v>750</v>
      </c>
      <c r="AC46" s="79"/>
    </row>
    <row r="47" spans="1:29" ht="19.5" customHeight="1" thickBot="1">
      <c r="A47" s="28" t="s">
        <v>339</v>
      </c>
      <c r="B47" s="25" t="s">
        <v>37</v>
      </c>
      <c r="C47" s="35" t="s">
        <v>34</v>
      </c>
      <c r="D47" s="30">
        <v>200</v>
      </c>
      <c r="E47" s="74"/>
      <c r="G47" s="28" t="s">
        <v>135</v>
      </c>
      <c r="H47" s="25" t="s">
        <v>37</v>
      </c>
      <c r="I47" s="35" t="s">
        <v>30</v>
      </c>
      <c r="J47" s="30">
        <v>600</v>
      </c>
      <c r="K47" s="74"/>
      <c r="L47" s="4"/>
      <c r="M47" s="28" t="s">
        <v>370</v>
      </c>
      <c r="N47" s="25" t="s">
        <v>37</v>
      </c>
      <c r="O47" s="35" t="s">
        <v>29</v>
      </c>
      <c r="P47" s="30">
        <v>550</v>
      </c>
      <c r="Q47" s="74"/>
      <c r="R47" s="4"/>
      <c r="S47" s="28" t="s">
        <v>58</v>
      </c>
      <c r="T47" s="25" t="s">
        <v>37</v>
      </c>
      <c r="U47" s="35" t="s">
        <v>29</v>
      </c>
      <c r="V47" s="30">
        <v>950</v>
      </c>
      <c r="W47" s="79"/>
      <c r="X47" s="4"/>
      <c r="Y47" s="28" t="s">
        <v>137</v>
      </c>
      <c r="Z47" s="25" t="s">
        <v>37</v>
      </c>
      <c r="AA47" s="35" t="s">
        <v>67</v>
      </c>
      <c r="AB47" s="30">
        <v>450</v>
      </c>
      <c r="AC47" s="79"/>
    </row>
    <row r="48" spans="1:29" ht="19.5" customHeight="1" thickBot="1">
      <c r="A48" s="28" t="s">
        <v>340</v>
      </c>
      <c r="B48" s="25" t="s">
        <v>37</v>
      </c>
      <c r="C48" s="35" t="s">
        <v>46</v>
      </c>
      <c r="D48" s="30">
        <v>750</v>
      </c>
      <c r="E48" s="74"/>
      <c r="G48" s="28" t="s">
        <v>140</v>
      </c>
      <c r="H48" s="25" t="s">
        <v>37</v>
      </c>
      <c r="I48" s="35" t="s">
        <v>67</v>
      </c>
      <c r="J48" s="30">
        <v>1200</v>
      </c>
      <c r="K48" s="74"/>
      <c r="L48" s="4"/>
      <c r="M48" s="28" t="s">
        <v>142</v>
      </c>
      <c r="N48" s="25" t="s">
        <v>37</v>
      </c>
      <c r="O48" s="35" t="s">
        <v>25</v>
      </c>
      <c r="P48" s="30">
        <v>600</v>
      </c>
      <c r="Q48" s="74"/>
      <c r="R48" s="4"/>
      <c r="S48" s="28" t="s">
        <v>384</v>
      </c>
      <c r="T48" s="25" t="s">
        <v>37</v>
      </c>
      <c r="U48" s="35" t="s">
        <v>70</v>
      </c>
      <c r="V48" s="30">
        <v>800</v>
      </c>
      <c r="W48" s="79"/>
      <c r="X48" s="4"/>
      <c r="Y48" s="28" t="s">
        <v>132</v>
      </c>
      <c r="Z48" s="25" t="s">
        <v>37</v>
      </c>
      <c r="AA48" s="35" t="s">
        <v>34</v>
      </c>
      <c r="AB48" s="30">
        <v>800</v>
      </c>
      <c r="AC48" s="79"/>
    </row>
    <row r="49" spans="1:29" ht="19.5" customHeight="1" thickBot="1">
      <c r="A49" s="28" t="s">
        <v>59</v>
      </c>
      <c r="B49" s="25" t="s">
        <v>37</v>
      </c>
      <c r="C49" s="35" t="s">
        <v>41</v>
      </c>
      <c r="D49" s="30">
        <v>850</v>
      </c>
      <c r="G49" s="28" t="s">
        <v>359</v>
      </c>
      <c r="H49" s="25" t="s">
        <v>37</v>
      </c>
      <c r="I49" s="35" t="s">
        <v>56</v>
      </c>
      <c r="J49" s="30">
        <v>300</v>
      </c>
      <c r="L49" s="4"/>
      <c r="M49" s="28" t="s">
        <v>371</v>
      </c>
      <c r="N49" s="25" t="s">
        <v>37</v>
      </c>
      <c r="O49" s="35" t="s">
        <v>70</v>
      </c>
      <c r="P49" s="30">
        <v>700</v>
      </c>
      <c r="R49" s="4"/>
      <c r="S49" s="28" t="s">
        <v>63</v>
      </c>
      <c r="T49" s="25" t="s">
        <v>37</v>
      </c>
      <c r="U49" s="35" t="s">
        <v>48</v>
      </c>
      <c r="V49" s="30">
        <v>250</v>
      </c>
      <c r="W49" s="80"/>
      <c r="X49" s="4"/>
      <c r="Y49" s="28" t="s">
        <v>395</v>
      </c>
      <c r="Z49" s="25" t="s">
        <v>37</v>
      </c>
      <c r="AA49" s="35" t="s">
        <v>46</v>
      </c>
      <c r="AB49" s="30">
        <v>950</v>
      </c>
      <c r="AC49" s="80"/>
    </row>
    <row r="50" spans="1:29" ht="19.5" customHeight="1" thickBot="1">
      <c r="A50" s="33" t="s">
        <v>341</v>
      </c>
      <c r="B50" s="25" t="s">
        <v>37</v>
      </c>
      <c r="C50" s="26" t="s">
        <v>36</v>
      </c>
      <c r="D50" s="36">
        <v>650</v>
      </c>
      <c r="E50" s="77">
        <f>SUM(D43:D50)</f>
        <v>4550</v>
      </c>
      <c r="G50" s="33" t="s">
        <v>146</v>
      </c>
      <c r="H50" s="25" t="s">
        <v>37</v>
      </c>
      <c r="I50" s="26" t="s">
        <v>56</v>
      </c>
      <c r="J50" s="36">
        <v>250</v>
      </c>
      <c r="K50" s="77">
        <f>SUM(J43:J50)</f>
        <v>4550</v>
      </c>
      <c r="L50" s="4"/>
      <c r="M50" s="33" t="s">
        <v>372</v>
      </c>
      <c r="N50" s="25" t="s">
        <v>37</v>
      </c>
      <c r="O50" s="26" t="s">
        <v>278</v>
      </c>
      <c r="P50" s="36">
        <v>300</v>
      </c>
      <c r="Q50" s="77">
        <f>SUM(P43:P50)</f>
        <v>3500</v>
      </c>
      <c r="R50" s="4"/>
      <c r="S50" s="33" t="s">
        <v>54</v>
      </c>
      <c r="T50" s="25" t="s">
        <v>37</v>
      </c>
      <c r="U50" s="26" t="s">
        <v>36</v>
      </c>
      <c r="V50" s="36">
        <v>350</v>
      </c>
      <c r="W50" s="77">
        <f>SUM(V43:V50)</f>
        <v>4950</v>
      </c>
      <c r="X50" s="4"/>
      <c r="Y50" s="33" t="s">
        <v>139</v>
      </c>
      <c r="Z50" s="25" t="s">
        <v>37</v>
      </c>
      <c r="AA50" s="26" t="s">
        <v>41</v>
      </c>
      <c r="AB50" s="36">
        <v>900</v>
      </c>
      <c r="AC50" s="77">
        <f>SUM(AB43:AB50)</f>
        <v>6200</v>
      </c>
    </row>
    <row r="51" spans="1:29" ht="19.5" customHeight="1" thickBot="1">
      <c r="A51" s="18" t="s">
        <v>342</v>
      </c>
      <c r="B51" s="25" t="s">
        <v>64</v>
      </c>
      <c r="C51" s="26" t="s">
        <v>288</v>
      </c>
      <c r="D51" s="27">
        <v>2000</v>
      </c>
      <c r="E51" s="74"/>
      <c r="G51" s="18" t="s">
        <v>360</v>
      </c>
      <c r="H51" s="25" t="s">
        <v>64</v>
      </c>
      <c r="I51" s="26" t="s">
        <v>39</v>
      </c>
      <c r="J51" s="27">
        <v>1000</v>
      </c>
      <c r="K51" s="74"/>
      <c r="L51" s="4"/>
      <c r="M51" s="18" t="s">
        <v>164</v>
      </c>
      <c r="N51" s="25" t="s">
        <v>64</v>
      </c>
      <c r="O51" s="26" t="s">
        <v>49</v>
      </c>
      <c r="P51" s="27">
        <v>400</v>
      </c>
      <c r="Q51" s="74"/>
      <c r="R51" s="4"/>
      <c r="S51" s="18" t="s">
        <v>190</v>
      </c>
      <c r="T51" s="25" t="s">
        <v>64</v>
      </c>
      <c r="U51" s="26" t="s">
        <v>49</v>
      </c>
      <c r="V51" s="27">
        <v>2150</v>
      </c>
      <c r="W51" s="79"/>
      <c r="X51" s="4"/>
      <c r="Y51" s="18" t="s">
        <v>161</v>
      </c>
      <c r="Z51" s="25" t="s">
        <v>64</v>
      </c>
      <c r="AA51" s="26" t="s">
        <v>44</v>
      </c>
      <c r="AB51" s="27">
        <v>950</v>
      </c>
      <c r="AC51" s="79"/>
    </row>
    <row r="52" spans="1:29" ht="19.5" customHeight="1" thickBot="1">
      <c r="A52" s="28" t="s">
        <v>343</v>
      </c>
      <c r="B52" s="25" t="s">
        <v>64</v>
      </c>
      <c r="C52" s="26" t="s">
        <v>288</v>
      </c>
      <c r="D52" s="30">
        <v>1700</v>
      </c>
      <c r="E52" s="74"/>
      <c r="G52" s="28" t="s">
        <v>361</v>
      </c>
      <c r="H52" s="25" t="s">
        <v>64</v>
      </c>
      <c r="I52" s="26" t="s">
        <v>29</v>
      </c>
      <c r="J52" s="30">
        <v>1000</v>
      </c>
      <c r="K52" s="74"/>
      <c r="L52" s="4"/>
      <c r="M52" s="28" t="s">
        <v>169</v>
      </c>
      <c r="N52" s="25" t="s">
        <v>64</v>
      </c>
      <c r="O52" s="26" t="s">
        <v>30</v>
      </c>
      <c r="P52" s="30">
        <v>150</v>
      </c>
      <c r="Q52" s="74"/>
      <c r="R52" s="4"/>
      <c r="S52" s="28" t="s">
        <v>385</v>
      </c>
      <c r="T52" s="25" t="s">
        <v>64</v>
      </c>
      <c r="U52" s="26" t="s">
        <v>286</v>
      </c>
      <c r="V52" s="30">
        <v>450</v>
      </c>
      <c r="W52" s="79"/>
      <c r="X52" s="4"/>
      <c r="Y52" s="28" t="s">
        <v>396</v>
      </c>
      <c r="Z52" s="25" t="s">
        <v>64</v>
      </c>
      <c r="AA52" s="26" t="s">
        <v>39</v>
      </c>
      <c r="AB52" s="30">
        <v>650</v>
      </c>
      <c r="AC52" s="79"/>
    </row>
    <row r="53" spans="1:29" ht="19.5" customHeight="1" thickBot="1">
      <c r="A53" s="28" t="s">
        <v>344</v>
      </c>
      <c r="B53" s="25" t="s">
        <v>64</v>
      </c>
      <c r="C53" s="26" t="s">
        <v>27</v>
      </c>
      <c r="D53" s="30">
        <v>500</v>
      </c>
      <c r="E53" s="74"/>
      <c r="G53" s="28" t="s">
        <v>362</v>
      </c>
      <c r="H53" s="25" t="s">
        <v>64</v>
      </c>
      <c r="I53" s="26" t="s">
        <v>27</v>
      </c>
      <c r="J53" s="30">
        <v>1000</v>
      </c>
      <c r="K53" s="74"/>
      <c r="L53" s="4"/>
      <c r="M53" s="28" t="s">
        <v>373</v>
      </c>
      <c r="N53" s="25" t="s">
        <v>64</v>
      </c>
      <c r="O53" s="26" t="s">
        <v>29</v>
      </c>
      <c r="P53" s="30">
        <v>1400</v>
      </c>
      <c r="Q53" s="74"/>
      <c r="R53" s="4"/>
      <c r="S53" s="28" t="s">
        <v>72</v>
      </c>
      <c r="T53" s="25" t="s">
        <v>64</v>
      </c>
      <c r="U53" s="26" t="s">
        <v>44</v>
      </c>
      <c r="V53" s="30">
        <v>1050</v>
      </c>
      <c r="W53" s="80"/>
      <c r="X53" s="4"/>
      <c r="Y53" s="28" t="s">
        <v>165</v>
      </c>
      <c r="Z53" s="25" t="s">
        <v>64</v>
      </c>
      <c r="AA53" s="26" t="s">
        <v>30</v>
      </c>
      <c r="AB53" s="30">
        <v>450</v>
      </c>
      <c r="AC53" s="80"/>
    </row>
    <row r="54" spans="1:29" ht="19.5" customHeight="1" thickBot="1">
      <c r="A54" s="28" t="s">
        <v>345</v>
      </c>
      <c r="B54" s="25" t="s">
        <v>64</v>
      </c>
      <c r="C54" s="26" t="s">
        <v>25</v>
      </c>
      <c r="D54" s="30">
        <v>1500</v>
      </c>
      <c r="E54" s="74"/>
      <c r="G54" s="28" t="s">
        <v>162</v>
      </c>
      <c r="H54" s="25" t="s">
        <v>64</v>
      </c>
      <c r="I54" s="26" t="s">
        <v>48</v>
      </c>
      <c r="J54" s="30">
        <v>450</v>
      </c>
      <c r="K54" s="74"/>
      <c r="L54" s="4"/>
      <c r="M54" s="28" t="s">
        <v>374</v>
      </c>
      <c r="N54" s="25" t="s">
        <v>64</v>
      </c>
      <c r="O54" s="26" t="s">
        <v>29</v>
      </c>
      <c r="P54" s="30">
        <v>300</v>
      </c>
      <c r="Q54" s="74"/>
      <c r="R54" s="4"/>
      <c r="S54" s="28" t="s">
        <v>386</v>
      </c>
      <c r="T54" s="25" t="s">
        <v>64</v>
      </c>
      <c r="U54" s="26" t="s">
        <v>278</v>
      </c>
      <c r="V54" s="30">
        <v>650</v>
      </c>
      <c r="W54" s="79"/>
      <c r="X54" s="4"/>
      <c r="Y54" s="28" t="s">
        <v>185</v>
      </c>
      <c r="Z54" s="25" t="s">
        <v>64</v>
      </c>
      <c r="AA54" s="26" t="s">
        <v>29</v>
      </c>
      <c r="AB54" s="30">
        <v>3600</v>
      </c>
      <c r="AC54" s="79"/>
    </row>
    <row r="55" spans="1:29" ht="19.5" customHeight="1" thickBot="1">
      <c r="A55" s="28" t="s">
        <v>346</v>
      </c>
      <c r="B55" s="25" t="s">
        <v>64</v>
      </c>
      <c r="C55" s="26" t="s">
        <v>67</v>
      </c>
      <c r="D55" s="30">
        <v>300</v>
      </c>
      <c r="E55" s="74"/>
      <c r="G55" s="28" t="s">
        <v>168</v>
      </c>
      <c r="H55" s="25" t="s">
        <v>64</v>
      </c>
      <c r="I55" s="26" t="s">
        <v>34</v>
      </c>
      <c r="J55" s="30">
        <v>7900</v>
      </c>
      <c r="K55" s="81"/>
      <c r="L55" s="4"/>
      <c r="M55" s="28" t="s">
        <v>152</v>
      </c>
      <c r="N55" s="25" t="s">
        <v>64</v>
      </c>
      <c r="O55" s="26" t="s">
        <v>25</v>
      </c>
      <c r="P55" s="30">
        <v>750</v>
      </c>
      <c r="Q55" s="74"/>
      <c r="R55" s="4"/>
      <c r="S55" s="28" t="s">
        <v>66</v>
      </c>
      <c r="T55" s="25" t="s">
        <v>64</v>
      </c>
      <c r="U55" s="26" t="s">
        <v>67</v>
      </c>
      <c r="V55" s="30">
        <v>750</v>
      </c>
      <c r="W55" s="79"/>
      <c r="X55" s="4"/>
      <c r="Y55" s="28" t="s">
        <v>397</v>
      </c>
      <c r="Z55" s="25" t="s">
        <v>64</v>
      </c>
      <c r="AA55" s="26" t="s">
        <v>25</v>
      </c>
      <c r="AB55" s="30">
        <v>6100</v>
      </c>
      <c r="AC55" s="79"/>
    </row>
    <row r="56" spans="1:29" ht="19.5" customHeight="1" thickBot="1">
      <c r="A56" s="28" t="s">
        <v>71</v>
      </c>
      <c r="B56" s="25" t="s">
        <v>64</v>
      </c>
      <c r="C56" s="26" t="s">
        <v>41</v>
      </c>
      <c r="D56" s="30">
        <v>650</v>
      </c>
      <c r="E56" s="74"/>
      <c r="G56" s="28" t="s">
        <v>158</v>
      </c>
      <c r="H56" s="25" t="s">
        <v>64</v>
      </c>
      <c r="I56" s="26" t="s">
        <v>46</v>
      </c>
      <c r="J56" s="30">
        <v>1000</v>
      </c>
      <c r="K56" s="74"/>
      <c r="L56" s="4"/>
      <c r="M56" s="28" t="s">
        <v>159</v>
      </c>
      <c r="N56" s="25" t="s">
        <v>64</v>
      </c>
      <c r="O56" s="26" t="s">
        <v>25</v>
      </c>
      <c r="P56" s="30">
        <v>800</v>
      </c>
      <c r="Q56" s="74"/>
      <c r="R56" s="4"/>
      <c r="S56" s="28" t="s">
        <v>75</v>
      </c>
      <c r="T56" s="25" t="s">
        <v>64</v>
      </c>
      <c r="U56" s="26" t="s">
        <v>48</v>
      </c>
      <c r="V56" s="30">
        <v>5000</v>
      </c>
      <c r="W56" s="79"/>
      <c r="X56" s="4"/>
      <c r="Y56" s="28" t="s">
        <v>398</v>
      </c>
      <c r="Z56" s="25" t="s">
        <v>64</v>
      </c>
      <c r="AA56" s="26" t="s">
        <v>34</v>
      </c>
      <c r="AB56" s="30">
        <v>450</v>
      </c>
      <c r="AC56" s="79"/>
    </row>
    <row r="57" spans="1:29" ht="19.5" customHeight="1" thickBot="1">
      <c r="A57" s="28" t="s">
        <v>172</v>
      </c>
      <c r="B57" s="25" t="s">
        <v>64</v>
      </c>
      <c r="C57" s="26" t="s">
        <v>41</v>
      </c>
      <c r="D57" s="30">
        <v>2100</v>
      </c>
      <c r="E57" s="74"/>
      <c r="G57" s="28" t="s">
        <v>154</v>
      </c>
      <c r="H57" s="25" t="s">
        <v>64</v>
      </c>
      <c r="I57" s="26" t="s">
        <v>41</v>
      </c>
      <c r="J57" s="30">
        <v>1500</v>
      </c>
      <c r="K57" s="74"/>
      <c r="L57" s="4"/>
      <c r="M57" s="28" t="s">
        <v>375</v>
      </c>
      <c r="N57" s="25" t="s">
        <v>64</v>
      </c>
      <c r="O57" s="26" t="s">
        <v>25</v>
      </c>
      <c r="P57" s="30">
        <v>3000</v>
      </c>
      <c r="Q57" s="74"/>
      <c r="R57" s="4"/>
      <c r="S57" s="28" t="s">
        <v>387</v>
      </c>
      <c r="T57" s="25" t="s">
        <v>64</v>
      </c>
      <c r="U57" s="26" t="s">
        <v>46</v>
      </c>
      <c r="V57" s="30">
        <v>1650</v>
      </c>
      <c r="W57" s="79"/>
      <c r="X57" s="4"/>
      <c r="Y57" s="28" t="s">
        <v>157</v>
      </c>
      <c r="Z57" s="25" t="s">
        <v>64</v>
      </c>
      <c r="AA57" s="26" t="s">
        <v>56</v>
      </c>
      <c r="AB57" s="30">
        <v>550</v>
      </c>
      <c r="AC57" s="79"/>
    </row>
    <row r="58" spans="1:29" ht="19.5" customHeight="1" thickBot="1">
      <c r="A58" s="33" t="s">
        <v>347</v>
      </c>
      <c r="B58" s="25" t="s">
        <v>64</v>
      </c>
      <c r="C58" s="26" t="s">
        <v>56</v>
      </c>
      <c r="D58" s="36">
        <v>450</v>
      </c>
      <c r="E58" s="82">
        <f>SUM(D51:D58)</f>
        <v>9200</v>
      </c>
      <c r="G58" s="83" t="s">
        <v>186</v>
      </c>
      <c r="H58" s="84" t="s">
        <v>64</v>
      </c>
      <c r="I58" s="85" t="s">
        <v>36</v>
      </c>
      <c r="J58" s="86">
        <v>700</v>
      </c>
      <c r="K58" s="77">
        <f>SUM(J51:J58)</f>
        <v>14550</v>
      </c>
      <c r="L58" s="4"/>
      <c r="M58" s="33" t="s">
        <v>376</v>
      </c>
      <c r="N58" s="25" t="s">
        <v>64</v>
      </c>
      <c r="O58" s="26" t="s">
        <v>70</v>
      </c>
      <c r="P58" s="36">
        <v>500</v>
      </c>
      <c r="Q58" s="77">
        <f>SUM(P51:P58)</f>
        <v>7300</v>
      </c>
      <c r="R58" s="4"/>
      <c r="S58" s="33" t="s">
        <v>83</v>
      </c>
      <c r="T58" s="25" t="s">
        <v>64</v>
      </c>
      <c r="U58" s="26" t="s">
        <v>41</v>
      </c>
      <c r="V58" s="36">
        <v>100</v>
      </c>
      <c r="W58" s="77">
        <f>SUM(V51:V58)</f>
        <v>11800</v>
      </c>
      <c r="X58" s="4"/>
      <c r="Y58" s="33" t="s">
        <v>167</v>
      </c>
      <c r="Z58" s="25" t="s">
        <v>64</v>
      </c>
      <c r="AA58" s="26" t="s">
        <v>56</v>
      </c>
      <c r="AB58" s="36">
        <v>400</v>
      </c>
      <c r="AC58" s="77">
        <f>SUM(AB51:AB58)</f>
        <v>13150</v>
      </c>
    </row>
    <row r="59" spans="1:29" ht="19.5" customHeight="1" thickBot="1">
      <c r="A59" s="18" t="s">
        <v>94</v>
      </c>
      <c r="B59" s="25" t="s">
        <v>85</v>
      </c>
      <c r="C59" s="26" t="s">
        <v>30</v>
      </c>
      <c r="D59" s="27">
        <v>6000</v>
      </c>
      <c r="E59" s="74"/>
      <c r="G59" s="18" t="s">
        <v>363</v>
      </c>
      <c r="H59" s="25" t="s">
        <v>85</v>
      </c>
      <c r="I59" s="26" t="s">
        <v>61</v>
      </c>
      <c r="J59" s="27">
        <v>400</v>
      </c>
      <c r="K59" s="74"/>
      <c r="L59" s="4"/>
      <c r="M59" s="18" t="s">
        <v>377</v>
      </c>
      <c r="N59" s="25" t="s">
        <v>85</v>
      </c>
      <c r="O59" s="26" t="s">
        <v>39</v>
      </c>
      <c r="P59" s="27">
        <v>700</v>
      </c>
      <c r="Q59" s="74"/>
      <c r="R59" s="4"/>
      <c r="S59" s="18" t="s">
        <v>388</v>
      </c>
      <c r="T59" s="25" t="s">
        <v>85</v>
      </c>
      <c r="U59" s="26" t="s">
        <v>32</v>
      </c>
      <c r="V59" s="27">
        <v>7350</v>
      </c>
      <c r="W59" s="79"/>
      <c r="X59" s="4"/>
      <c r="Y59" s="18" t="s">
        <v>177</v>
      </c>
      <c r="Z59" s="25" t="s">
        <v>85</v>
      </c>
      <c r="AA59" s="26" t="s">
        <v>39</v>
      </c>
      <c r="AB59" s="27">
        <v>8100</v>
      </c>
      <c r="AC59" s="79"/>
    </row>
    <row r="60" spans="1:29" ht="19.5" customHeight="1" thickBot="1">
      <c r="A60" s="28" t="s">
        <v>348</v>
      </c>
      <c r="B60" s="25" t="s">
        <v>85</v>
      </c>
      <c r="C60" s="26" t="s">
        <v>70</v>
      </c>
      <c r="D60" s="30">
        <v>8650</v>
      </c>
      <c r="E60" s="74"/>
      <c r="G60" s="28" t="s">
        <v>180</v>
      </c>
      <c r="H60" s="25" t="s">
        <v>85</v>
      </c>
      <c r="I60" s="26" t="s">
        <v>27</v>
      </c>
      <c r="J60" s="30">
        <v>25000</v>
      </c>
      <c r="K60" s="74"/>
      <c r="L60" s="4"/>
      <c r="M60" s="28" t="s">
        <v>188</v>
      </c>
      <c r="N60" s="25" t="s">
        <v>85</v>
      </c>
      <c r="O60" s="26" t="s">
        <v>39</v>
      </c>
      <c r="P60" s="30">
        <v>16000</v>
      </c>
      <c r="Q60" s="74"/>
      <c r="R60" s="4"/>
      <c r="S60" s="28" t="s">
        <v>389</v>
      </c>
      <c r="T60" s="25" t="s">
        <v>85</v>
      </c>
      <c r="U60" s="26" t="s">
        <v>286</v>
      </c>
      <c r="V60" s="30">
        <v>8800</v>
      </c>
      <c r="W60" s="79"/>
      <c r="X60" s="4"/>
      <c r="Y60" s="28" t="s">
        <v>399</v>
      </c>
      <c r="Z60" s="25" t="s">
        <v>85</v>
      </c>
      <c r="AA60" s="26" t="s">
        <v>288</v>
      </c>
      <c r="AB60" s="30">
        <v>4200</v>
      </c>
      <c r="AC60" s="79"/>
    </row>
    <row r="61" spans="1:29" ht="19.5" customHeight="1" thickBot="1">
      <c r="A61" s="28" t="s">
        <v>178</v>
      </c>
      <c r="B61" s="25" t="s">
        <v>85</v>
      </c>
      <c r="C61" s="35" t="s">
        <v>46</v>
      </c>
      <c r="D61" s="30">
        <v>7900</v>
      </c>
      <c r="E61" s="74"/>
      <c r="G61" s="28" t="s">
        <v>193</v>
      </c>
      <c r="H61" s="25" t="s">
        <v>85</v>
      </c>
      <c r="I61" s="35" t="s">
        <v>70</v>
      </c>
      <c r="J61" s="30">
        <v>5000</v>
      </c>
      <c r="K61" s="74"/>
      <c r="L61" s="4"/>
      <c r="M61" s="28" t="s">
        <v>86</v>
      </c>
      <c r="N61" s="25" t="s">
        <v>85</v>
      </c>
      <c r="O61" s="35" t="s">
        <v>25</v>
      </c>
      <c r="P61" s="30">
        <v>8000</v>
      </c>
      <c r="Q61" s="74"/>
      <c r="R61" s="4"/>
      <c r="S61" s="28" t="s">
        <v>390</v>
      </c>
      <c r="T61" s="25" t="s">
        <v>85</v>
      </c>
      <c r="U61" s="35" t="s">
        <v>286</v>
      </c>
      <c r="V61" s="30">
        <v>3550</v>
      </c>
      <c r="W61" s="79"/>
      <c r="X61" s="4"/>
      <c r="Y61" s="28" t="s">
        <v>400</v>
      </c>
      <c r="Z61" s="25" t="s">
        <v>85</v>
      </c>
      <c r="AA61" s="35" t="s">
        <v>61</v>
      </c>
      <c r="AB61" s="30">
        <v>750</v>
      </c>
      <c r="AC61" s="79"/>
    </row>
    <row r="62" spans="1:29" ht="19.5" customHeight="1" thickBot="1">
      <c r="A62" s="28" t="s">
        <v>349</v>
      </c>
      <c r="B62" s="25" t="s">
        <v>85</v>
      </c>
      <c r="C62" s="35" t="s">
        <v>41</v>
      </c>
      <c r="D62" s="30">
        <v>7200</v>
      </c>
      <c r="E62" s="74"/>
      <c r="G62" s="28" t="s">
        <v>174</v>
      </c>
      <c r="H62" s="25" t="s">
        <v>85</v>
      </c>
      <c r="I62" s="35" t="s">
        <v>34</v>
      </c>
      <c r="J62" s="30">
        <v>650</v>
      </c>
      <c r="K62" s="74"/>
      <c r="L62" s="4"/>
      <c r="M62" s="28" t="s">
        <v>184</v>
      </c>
      <c r="N62" s="25" t="s">
        <v>85</v>
      </c>
      <c r="O62" s="35" t="s">
        <v>25</v>
      </c>
      <c r="P62" s="30">
        <v>3000</v>
      </c>
      <c r="Q62" s="74"/>
      <c r="R62" s="4"/>
      <c r="S62" s="28" t="s">
        <v>194</v>
      </c>
      <c r="T62" s="25" t="s">
        <v>85</v>
      </c>
      <c r="U62" s="35" t="s">
        <v>278</v>
      </c>
      <c r="V62" s="30">
        <v>5350</v>
      </c>
      <c r="W62" s="79"/>
      <c r="X62" s="4"/>
      <c r="Y62" s="28" t="s">
        <v>182</v>
      </c>
      <c r="Z62" s="25" t="s">
        <v>85</v>
      </c>
      <c r="AA62" s="35" t="s">
        <v>25</v>
      </c>
      <c r="AB62" s="30">
        <v>9000</v>
      </c>
      <c r="AC62" s="79"/>
    </row>
    <row r="63" spans="1:29" ht="19.5" customHeight="1" thickBot="1">
      <c r="A63" s="28" t="s">
        <v>350</v>
      </c>
      <c r="B63" s="25" t="s">
        <v>85</v>
      </c>
      <c r="C63" s="35" t="s">
        <v>56</v>
      </c>
      <c r="D63" s="30">
        <v>1100</v>
      </c>
      <c r="E63" s="74"/>
      <c r="G63" s="28" t="s">
        <v>364</v>
      </c>
      <c r="H63" s="25" t="s">
        <v>85</v>
      </c>
      <c r="I63" s="35" t="s">
        <v>34</v>
      </c>
      <c r="J63" s="30">
        <v>750</v>
      </c>
      <c r="K63" s="74"/>
      <c r="L63" s="4"/>
      <c r="M63" s="28" t="s">
        <v>378</v>
      </c>
      <c r="N63" s="25" t="s">
        <v>85</v>
      </c>
      <c r="O63" s="35" t="s">
        <v>70</v>
      </c>
      <c r="P63" s="30">
        <v>5700</v>
      </c>
      <c r="Q63" s="74"/>
      <c r="R63" s="4"/>
      <c r="S63" s="28" t="s">
        <v>98</v>
      </c>
      <c r="T63" s="25" t="s">
        <v>85</v>
      </c>
      <c r="U63" s="35" t="s">
        <v>41</v>
      </c>
      <c r="V63" s="30">
        <v>3900</v>
      </c>
      <c r="W63" s="79"/>
      <c r="X63" s="4"/>
      <c r="Y63" s="28" t="s">
        <v>401</v>
      </c>
      <c r="Z63" s="25" t="s">
        <v>85</v>
      </c>
      <c r="AA63" s="35" t="s">
        <v>34</v>
      </c>
      <c r="AB63" s="30">
        <v>10000</v>
      </c>
      <c r="AC63" s="79"/>
    </row>
    <row r="64" spans="1:29" ht="19.5" customHeight="1" thickBot="1">
      <c r="A64" s="33" t="s">
        <v>351</v>
      </c>
      <c r="B64" s="25" t="s">
        <v>85</v>
      </c>
      <c r="C64" s="35" t="s">
        <v>56</v>
      </c>
      <c r="D64" s="36">
        <v>3550</v>
      </c>
      <c r="E64" s="77">
        <f>SUM(D59:D64)</f>
        <v>34400</v>
      </c>
      <c r="G64" s="83" t="s">
        <v>365</v>
      </c>
      <c r="H64" s="25" t="s">
        <v>85</v>
      </c>
      <c r="I64" s="35" t="s">
        <v>36</v>
      </c>
      <c r="J64" s="36">
        <v>500</v>
      </c>
      <c r="K64" s="77">
        <f>SUM(J59:J64)</f>
        <v>32300</v>
      </c>
      <c r="L64" s="4"/>
      <c r="M64" s="33" t="s">
        <v>95</v>
      </c>
      <c r="N64" s="25" t="s">
        <v>85</v>
      </c>
      <c r="O64" s="35" t="s">
        <v>67</v>
      </c>
      <c r="P64" s="36">
        <v>10000</v>
      </c>
      <c r="Q64" s="77">
        <f>SUM(P59:P64)</f>
        <v>43400</v>
      </c>
      <c r="R64" s="4"/>
      <c r="S64" s="33" t="s">
        <v>89</v>
      </c>
      <c r="T64" s="25" t="s">
        <v>85</v>
      </c>
      <c r="U64" s="35" t="s">
        <v>56</v>
      </c>
      <c r="V64" s="36">
        <v>11050</v>
      </c>
      <c r="W64" s="77">
        <f>SUM(V59:V64)</f>
        <v>40000</v>
      </c>
      <c r="X64" s="4"/>
      <c r="Y64" s="33" t="s">
        <v>402</v>
      </c>
      <c r="Z64" s="25" t="s">
        <v>85</v>
      </c>
      <c r="AA64" s="35" t="s">
        <v>56</v>
      </c>
      <c r="AB64" s="36">
        <v>550</v>
      </c>
      <c r="AC64" s="77">
        <f>SUM(AB59:AB64)</f>
        <v>32600</v>
      </c>
    </row>
    <row r="65" spans="1:30" ht="33" customHeight="1" thickTop="1">
      <c r="A65" s="379" t="s">
        <v>99</v>
      </c>
      <c r="B65" s="379"/>
      <c r="D65" s="50" t="s">
        <v>100</v>
      </c>
      <c r="E65" s="51">
        <f>(E64+E58+E50+E42+C65)-C66</f>
        <v>52900</v>
      </c>
      <c r="F65" s="52">
        <f>E65/1936.27</f>
        <v>27.320569961833836</v>
      </c>
      <c r="G65" s="379" t="s">
        <v>99</v>
      </c>
      <c r="H65" s="379"/>
      <c r="J65" s="53" t="s">
        <v>100</v>
      </c>
      <c r="K65" s="51">
        <f>(K64+K58+K50+K42+I65)-I66</f>
        <v>53200</v>
      </c>
      <c r="L65" s="52">
        <f>K65/1936.27</f>
        <v>27.47550703156068</v>
      </c>
      <c r="M65" s="379" t="s">
        <v>99</v>
      </c>
      <c r="N65" s="379"/>
      <c r="P65" s="54" t="s">
        <v>100</v>
      </c>
      <c r="Q65" s="51">
        <f>(Q64+Q58+Q50+Q42+O65)-O66</f>
        <v>56100</v>
      </c>
      <c r="R65" s="52">
        <f>Q65/1936.27</f>
        <v>28.97323203892019</v>
      </c>
      <c r="S65" s="379" t="s">
        <v>99</v>
      </c>
      <c r="T65" s="379"/>
      <c r="V65" s="50" t="s">
        <v>100</v>
      </c>
      <c r="W65" s="51">
        <f>(W64+W58+W50+W42+U65)-U66</f>
        <v>59050</v>
      </c>
      <c r="X65" s="52">
        <f>W65/1936.27</f>
        <v>30.496779891234176</v>
      </c>
      <c r="Y65" s="379" t="s">
        <v>99</v>
      </c>
      <c r="Z65" s="379"/>
      <c r="AA65" s="3"/>
      <c r="AB65" s="87" t="s">
        <v>100</v>
      </c>
      <c r="AC65" s="51">
        <f>(AC64+AC58+AC50+AC42+AA65)-AA66</f>
        <v>53300</v>
      </c>
      <c r="AD65" s="52">
        <f>AC65/1936.27</f>
        <v>27.52715272146963</v>
      </c>
    </row>
    <row r="66" spans="1:31" ht="19.5" customHeight="1">
      <c r="A66" s="372" t="s">
        <v>101</v>
      </c>
      <c r="B66" s="372"/>
      <c r="C66" s="3">
        <v>500</v>
      </c>
      <c r="D66" s="56" t="s">
        <v>102</v>
      </c>
      <c r="E66" s="57">
        <f>70000-E65</f>
        <v>17100</v>
      </c>
      <c r="F66" s="58">
        <f>E66/1936.27</f>
        <v>8.831412974430219</v>
      </c>
      <c r="G66" s="372" t="s">
        <v>101</v>
      </c>
      <c r="H66" s="372"/>
      <c r="J66" s="56" t="s">
        <v>102</v>
      </c>
      <c r="K66" s="57">
        <f>70000-K65</f>
        <v>16800</v>
      </c>
      <c r="L66" s="58">
        <f>K66/1936.27</f>
        <v>8.676475904703373</v>
      </c>
      <c r="M66" s="372" t="s">
        <v>101</v>
      </c>
      <c r="N66" s="372"/>
      <c r="P66" s="56" t="s">
        <v>102</v>
      </c>
      <c r="Q66" s="57">
        <f>70000-Q65</f>
        <v>13900</v>
      </c>
      <c r="R66" s="58">
        <f>Q66/1936.27</f>
        <v>7.178750897343862</v>
      </c>
      <c r="S66" s="372" t="s">
        <v>101</v>
      </c>
      <c r="T66" s="372"/>
      <c r="V66" s="56" t="s">
        <v>102</v>
      </c>
      <c r="W66" s="57">
        <f>70000-W65</f>
        <v>10950</v>
      </c>
      <c r="X66" s="58">
        <f>W66/1936.27</f>
        <v>5.655203045029877</v>
      </c>
      <c r="Y66" s="372" t="s">
        <v>101</v>
      </c>
      <c r="Z66" s="372"/>
      <c r="AA66" s="3"/>
      <c r="AB66" s="56" t="s">
        <v>102</v>
      </c>
      <c r="AC66" s="57">
        <f>70000-AC65</f>
        <v>16700</v>
      </c>
      <c r="AD66" s="58">
        <f>AC66/1936.27</f>
        <v>8.624830214794425</v>
      </c>
      <c r="AE66" s="88"/>
    </row>
    <row r="67" spans="1:26" ht="15.75">
      <c r="A67" s="89" t="s">
        <v>196</v>
      </c>
      <c r="C67" s="90">
        <f ca="1">TODAY()</f>
        <v>40440</v>
      </c>
      <c r="D67" s="90"/>
      <c r="G67" s="373" t="s">
        <v>366</v>
      </c>
      <c r="H67" s="373"/>
      <c r="I67" s="373"/>
      <c r="L67" s="91" t="s">
        <v>197</v>
      </c>
      <c r="Q67" s="92"/>
      <c r="S67" s="374" t="s">
        <v>198</v>
      </c>
      <c r="T67" s="374"/>
      <c r="U67" s="374"/>
      <c r="W67" s="375" t="s">
        <v>199</v>
      </c>
      <c r="X67" s="375"/>
      <c r="Y67" s="375"/>
      <c r="Z67" s="375"/>
    </row>
    <row r="68" spans="19:26" ht="12.75">
      <c r="S68" s="374"/>
      <c r="T68" s="374"/>
      <c r="U68" s="374"/>
      <c r="W68" s="375"/>
      <c r="X68" s="375"/>
      <c r="Y68" s="375"/>
      <c r="Z68" s="375"/>
    </row>
    <row r="72" spans="9:11" ht="18.75">
      <c r="I72" s="93"/>
      <c r="J72" s="93"/>
      <c r="K72" s="93"/>
    </row>
    <row r="73" spans="9:11" ht="12.75">
      <c r="I73" s="63"/>
      <c r="J73" s="63"/>
      <c r="K73" s="63"/>
    </row>
    <row r="74" spans="9:11" ht="14.25">
      <c r="I74" s="94"/>
      <c r="J74" s="94"/>
      <c r="K74" s="94"/>
    </row>
    <row r="75" spans="9:11" ht="12.75">
      <c r="I75" s="63"/>
      <c r="J75" s="63"/>
      <c r="K75" s="63"/>
    </row>
    <row r="76" spans="1:8" ht="12.75">
      <c r="A76" s="64"/>
      <c r="B76" s="63"/>
      <c r="C76" s="64"/>
      <c r="D76" s="63"/>
      <c r="E76" s="64"/>
      <c r="F76" s="63"/>
      <c r="H76" s="63"/>
    </row>
    <row r="77" ht="20.25" customHeight="1">
      <c r="A77" s="95"/>
    </row>
    <row r="78" spans="1:25" ht="20.25" customHeight="1">
      <c r="A78" s="95"/>
      <c r="C78" s="60"/>
      <c r="D78" s="60"/>
      <c r="E78" s="63"/>
      <c r="F78" s="63"/>
      <c r="V78" s="63"/>
      <c r="W78" s="64"/>
      <c r="X78" s="64"/>
      <c r="Y78" s="64"/>
    </row>
    <row r="79" spans="1:25" ht="20.25" customHeight="1">
      <c r="A79" s="95"/>
      <c r="C79" s="60"/>
      <c r="D79" s="60"/>
      <c r="E79" s="63"/>
      <c r="F79" s="63"/>
      <c r="V79" s="63"/>
      <c r="W79" s="64"/>
      <c r="X79" s="64"/>
      <c r="Y79" s="64"/>
    </row>
    <row r="80" spans="1:25" ht="20.25" customHeight="1">
      <c r="A80" s="95"/>
      <c r="C80" s="60"/>
      <c r="D80" s="60"/>
      <c r="E80" s="63"/>
      <c r="F80" s="63"/>
      <c r="V80" s="63"/>
      <c r="W80" s="64"/>
      <c r="X80" s="64"/>
      <c r="Y80" s="64"/>
    </row>
    <row r="81" spans="1:25" ht="20.25" customHeight="1">
      <c r="A81" s="95"/>
      <c r="V81" s="63"/>
      <c r="W81" s="64"/>
      <c r="X81" s="64"/>
      <c r="Y81" s="64"/>
    </row>
    <row r="82" spans="1:25" ht="20.25" customHeight="1">
      <c r="A82" s="95"/>
      <c r="C82" s="60"/>
      <c r="D82" s="60"/>
      <c r="E82" s="63"/>
      <c r="F82" s="63"/>
      <c r="V82" s="63"/>
      <c r="W82" s="64"/>
      <c r="X82" s="64"/>
      <c r="Y82" s="64"/>
    </row>
    <row r="83" spans="1:6" ht="20.25" customHeight="1">
      <c r="A83" s="95"/>
      <c r="C83" s="60"/>
      <c r="D83" s="60"/>
      <c r="E83" s="63"/>
      <c r="F83" s="63"/>
    </row>
    <row r="84" ht="20.25" customHeight="1">
      <c r="A84" s="96"/>
    </row>
    <row r="85" spans="1:6" ht="20.25" customHeight="1">
      <c r="A85" s="95"/>
      <c r="C85" s="60"/>
      <c r="D85" s="60"/>
      <c r="E85" s="63"/>
      <c r="F85" s="63"/>
    </row>
    <row r="86" spans="1:6" ht="20.25" customHeight="1">
      <c r="A86" s="95"/>
      <c r="C86" s="60"/>
      <c r="D86" s="60"/>
      <c r="E86" s="63"/>
      <c r="F86" s="63"/>
    </row>
  </sheetData>
  <sheetProtection selectLockedCells="1" selectUnlockedCells="1"/>
  <mergeCells count="64">
    <mergeCell ref="A1:B1"/>
    <mergeCell ref="C1:D1"/>
    <mergeCell ref="G1:H1"/>
    <mergeCell ref="I1:J1"/>
    <mergeCell ref="M1:N1"/>
    <mergeCell ref="O1:P1"/>
    <mergeCell ref="S1:T1"/>
    <mergeCell ref="U1:V1"/>
    <mergeCell ref="Y1:Z1"/>
    <mergeCell ref="AA1:AB1"/>
    <mergeCell ref="A2:B2"/>
    <mergeCell ref="C2:D2"/>
    <mergeCell ref="G2:H2"/>
    <mergeCell ref="I2:J2"/>
    <mergeCell ref="M2:N2"/>
    <mergeCell ref="O2:P2"/>
    <mergeCell ref="S2:T2"/>
    <mergeCell ref="U2:V2"/>
    <mergeCell ref="Y2:Z2"/>
    <mergeCell ref="AA2:AB2"/>
    <mergeCell ref="A29:B29"/>
    <mergeCell ref="G29:H29"/>
    <mergeCell ref="M29:N29"/>
    <mergeCell ref="S29:T29"/>
    <mergeCell ref="Y29:Z29"/>
    <mergeCell ref="A30:B30"/>
    <mergeCell ref="G30:H30"/>
    <mergeCell ref="M30:N30"/>
    <mergeCell ref="S30:T30"/>
    <mergeCell ref="Y30:Z30"/>
    <mergeCell ref="G32:V35"/>
    <mergeCell ref="A37:B37"/>
    <mergeCell ref="C37:D37"/>
    <mergeCell ref="G37:H37"/>
    <mergeCell ref="I37:J37"/>
    <mergeCell ref="M37:N37"/>
    <mergeCell ref="O37:P37"/>
    <mergeCell ref="S37:T37"/>
    <mergeCell ref="U37:V37"/>
    <mergeCell ref="Y37:Z37"/>
    <mergeCell ref="AA37:AB37"/>
    <mergeCell ref="A38:B38"/>
    <mergeCell ref="C38:D38"/>
    <mergeCell ref="G38:H38"/>
    <mergeCell ref="I38:J38"/>
    <mergeCell ref="M38:N38"/>
    <mergeCell ref="O38:P38"/>
    <mergeCell ref="S38:T38"/>
    <mergeCell ref="U38:V38"/>
    <mergeCell ref="Y38:Z38"/>
    <mergeCell ref="AA38:AB38"/>
    <mergeCell ref="A65:B65"/>
    <mergeCell ref="G65:H65"/>
    <mergeCell ref="M65:N65"/>
    <mergeCell ref="S65:T65"/>
    <mergeCell ref="Y65:Z65"/>
    <mergeCell ref="A66:B66"/>
    <mergeCell ref="G66:H66"/>
    <mergeCell ref="M66:N66"/>
    <mergeCell ref="S66:T66"/>
    <mergeCell ref="Y66:Z66"/>
    <mergeCell ref="G67:I67"/>
    <mergeCell ref="S67:U68"/>
    <mergeCell ref="W67:Z68"/>
  </mergeCells>
  <hyperlinks>
    <hyperlink ref="I38" r:id="rId1" display="tornado28@virgilio.it"/>
    <hyperlink ref="C2" r:id="rId2" display="oscarfarace2003@libero.it"/>
    <hyperlink ref="I2" r:id="rId3" display="hockam@hotmail.it"/>
    <hyperlink ref="O2" r:id="rId4" display="f.dauria@alice.it"/>
    <hyperlink ref="U2" r:id="rId5" display="deangelis82@tin.it"/>
    <hyperlink ref="AA2" r:id="rId6" display="peppeliguori@live.it"/>
    <hyperlink ref="C38" r:id="rId7" display="dilieto@gmail.com"/>
    <hyperlink ref="O38" r:id="rId8" display="sirmarcobernacci@hotmail.it"/>
    <hyperlink ref="AA38" r:id="rId9" display="giuseppe.fiorenza@enea.it"/>
  </hyperlinks>
  <printOptions horizontalCentered="1" verticalCentered="1"/>
  <pageMargins left="0" right="0" top="0" bottom="0" header="0.5118055555555555" footer="0"/>
  <pageSetup fitToHeight="1" fitToWidth="1" horizontalDpi="300" verticalDpi="300" orientation="landscape" paperSize="9" r:id="rId11"/>
  <headerFooter alignWithMargins="0">
    <oddFooter>&amp;CFANTMOD2000</oddFooter>
  </headerFooter>
  <ignoredErrors>
    <ignoredError sqref="K28" formulaRange="1"/>
  </ignoredErrors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16">
    <pageSetUpPr fitToPage="1"/>
  </sheetPr>
  <dimension ref="A1:AK94"/>
  <sheetViews>
    <sheetView zoomScale="80" zoomScaleNormal="80" zoomScalePageLayoutView="0" workbookViewId="0" topLeftCell="A13">
      <selection activeCell="X41" sqref="X41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4.421875" style="0" customWidth="1"/>
    <col min="4" max="4" width="24.28125" style="97" customWidth="1"/>
    <col min="5" max="5" width="3.00390625" style="98" customWidth="1"/>
    <col min="6" max="6" width="8.57421875" style="99" customWidth="1"/>
    <col min="7" max="7" width="24.28125" style="98" customWidth="1"/>
    <col min="8" max="8" width="3.00390625" style="98" customWidth="1"/>
    <col min="9" max="9" width="8.421875" style="99" customWidth="1"/>
    <col min="10" max="10" width="10.00390625" style="98" customWidth="1"/>
    <col min="11" max="11" width="4.57421875" style="100" customWidth="1"/>
    <col min="12" max="12" width="4.57421875" style="101" customWidth="1"/>
    <col min="13" max="13" width="20.57421875" style="101" customWidth="1"/>
    <col min="14" max="14" width="4.57421875" style="101" customWidth="1"/>
    <col min="15" max="15" width="10.7109375" style="102" customWidth="1"/>
    <col min="16" max="16" width="6.57421875" style="103" customWidth="1"/>
    <col min="17" max="17" width="4.28125" style="0" customWidth="1"/>
    <col min="18" max="18" width="20.7109375" style="0" customWidth="1"/>
    <col min="19" max="19" width="4.7109375" style="0" customWidth="1"/>
    <col min="20" max="20" width="9.8515625" style="102" customWidth="1"/>
    <col min="21" max="21" width="7.28125" style="104" customWidth="1"/>
    <col min="22" max="22" width="4.8515625" style="0" customWidth="1"/>
    <col min="23" max="23" width="8.28125" style="0" customWidth="1"/>
    <col min="24" max="24" width="20.8515625" style="98" customWidth="1"/>
    <col min="25" max="25" width="6.00390625" style="0" customWidth="1"/>
    <col min="26" max="26" width="10.28125" style="102" customWidth="1"/>
    <col min="27" max="27" width="7.003906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57421875" style="0" customWidth="1"/>
    <col min="34" max="34" width="5.140625" style="0" customWidth="1"/>
    <col min="35" max="36" width="5.57421875" style="0" customWidth="1"/>
    <col min="37" max="37" width="6.57421875" style="0" customWidth="1"/>
    <col min="38" max="39" width="5.140625" style="0" customWidth="1"/>
  </cols>
  <sheetData>
    <row r="1" spans="7:14" ht="12.75">
      <c r="G1" s="105"/>
      <c r="H1" s="105"/>
      <c r="I1" s="106"/>
      <c r="J1" s="105"/>
      <c r="K1" s="107"/>
      <c r="L1" s="108"/>
      <c r="M1" s="108"/>
      <c r="N1" s="108"/>
    </row>
    <row r="2" spans="2:14" ht="12.75">
      <c r="B2" s="109">
        <v>1</v>
      </c>
      <c r="D2" t="s">
        <v>107</v>
      </c>
      <c r="G2" s="110"/>
      <c r="H2" s="105"/>
      <c r="I2" s="106"/>
      <c r="J2" s="106"/>
      <c r="K2" s="111"/>
      <c r="L2" s="112"/>
      <c r="M2" s="112"/>
      <c r="N2" s="112"/>
    </row>
    <row r="3" spans="2:26" ht="12.75">
      <c r="B3" s="109">
        <v>2</v>
      </c>
      <c r="D3" t="s">
        <v>103</v>
      </c>
      <c r="G3" s="113"/>
      <c r="H3" s="105"/>
      <c r="I3" s="106"/>
      <c r="J3" s="106"/>
      <c r="K3" s="111"/>
      <c r="L3" s="112"/>
      <c r="M3" s="112"/>
      <c r="N3" s="112"/>
      <c r="Z3" s="102" t="s">
        <v>201</v>
      </c>
    </row>
    <row r="4" spans="2:26" ht="12.75">
      <c r="B4" s="109">
        <v>3</v>
      </c>
      <c r="D4" t="s">
        <v>109</v>
      </c>
      <c r="G4" s="113"/>
      <c r="H4" s="105"/>
      <c r="I4" s="106"/>
      <c r="J4" s="106"/>
      <c r="K4" s="111"/>
      <c r="L4" s="112"/>
      <c r="M4" s="112"/>
      <c r="N4" s="112"/>
      <c r="Z4" s="102" t="s">
        <v>202</v>
      </c>
    </row>
    <row r="5" spans="2:14" ht="12.75">
      <c r="B5" s="109">
        <v>4</v>
      </c>
      <c r="D5" t="s">
        <v>105</v>
      </c>
      <c r="G5" s="113"/>
      <c r="H5" s="105"/>
      <c r="I5" s="106"/>
      <c r="J5" s="106"/>
      <c r="K5" s="111"/>
      <c r="L5" s="112"/>
      <c r="M5" s="112"/>
      <c r="N5" s="112"/>
    </row>
    <row r="6" spans="2:14" ht="12.75">
      <c r="B6" s="109">
        <v>5</v>
      </c>
      <c r="D6" t="s">
        <v>2</v>
      </c>
      <c r="G6" s="113"/>
      <c r="H6" s="114"/>
      <c r="I6" s="106"/>
      <c r="J6" s="106"/>
      <c r="K6" s="111"/>
      <c r="L6" s="112"/>
      <c r="M6" s="112"/>
      <c r="N6" s="112"/>
    </row>
    <row r="7" spans="2:14" ht="12.75">
      <c r="B7" s="109">
        <v>6</v>
      </c>
      <c r="D7" t="s">
        <v>6</v>
      </c>
      <c r="G7" s="113"/>
      <c r="H7" s="114"/>
      <c r="I7" s="106"/>
      <c r="J7" s="106"/>
      <c r="K7" s="111"/>
      <c r="L7" s="112"/>
      <c r="M7" s="112"/>
      <c r="N7" s="112"/>
    </row>
    <row r="8" spans="2:14" ht="12.75">
      <c r="B8" s="109">
        <v>7</v>
      </c>
      <c r="D8" t="s">
        <v>4</v>
      </c>
      <c r="G8" s="113"/>
      <c r="H8" s="114"/>
      <c r="I8" s="106"/>
      <c r="J8" s="106"/>
      <c r="K8" s="111"/>
      <c r="L8" s="112"/>
      <c r="M8" s="112"/>
      <c r="N8" s="112"/>
    </row>
    <row r="9" spans="2:14" ht="12.75">
      <c r="B9" s="109">
        <v>8</v>
      </c>
      <c r="D9" t="s">
        <v>0</v>
      </c>
      <c r="G9" s="113"/>
      <c r="H9" s="114"/>
      <c r="I9" s="106"/>
      <c r="J9" s="106"/>
      <c r="K9" s="111"/>
      <c r="L9" s="112"/>
      <c r="M9" s="112"/>
      <c r="N9" s="112"/>
    </row>
    <row r="10" spans="2:14" ht="12.75">
      <c r="B10" s="109">
        <v>9</v>
      </c>
      <c r="D10" t="s">
        <v>111</v>
      </c>
      <c r="G10" s="113"/>
      <c r="H10" s="114"/>
      <c r="I10" s="106"/>
      <c r="J10" s="106"/>
      <c r="K10" s="111"/>
      <c r="L10" s="112"/>
      <c r="M10" s="112"/>
      <c r="N10" s="112"/>
    </row>
    <row r="11" spans="2:14" ht="12.75">
      <c r="B11" s="109">
        <v>10</v>
      </c>
      <c r="D11" t="s">
        <v>8</v>
      </c>
      <c r="G11" s="113"/>
      <c r="H11" s="114"/>
      <c r="I11" s="106"/>
      <c r="J11" s="106"/>
      <c r="K11" s="111"/>
      <c r="L11" s="112"/>
      <c r="M11" s="112"/>
      <c r="N11" s="112"/>
    </row>
    <row r="12" spans="2:14" ht="12.75">
      <c r="B12" s="109"/>
      <c r="D12" s="115"/>
      <c r="G12" s="116"/>
      <c r="H12" s="114"/>
      <c r="I12" s="106"/>
      <c r="J12" s="106"/>
      <c r="K12" s="111"/>
      <c r="L12" s="112"/>
      <c r="M12" s="112"/>
      <c r="N12" s="112"/>
    </row>
    <row r="13" spans="2:14" ht="12.75">
      <c r="B13" s="109"/>
      <c r="D13" s="115"/>
      <c r="G13" s="116"/>
      <c r="H13" s="114"/>
      <c r="I13" s="106"/>
      <c r="J13" s="106"/>
      <c r="K13" s="111"/>
      <c r="L13" s="112"/>
      <c r="M13" s="112"/>
      <c r="N13" s="112"/>
    </row>
    <row r="14" spans="2:14" ht="12.75">
      <c r="B14" s="109"/>
      <c r="D14" s="115"/>
      <c r="G14" s="116"/>
      <c r="H14" s="114"/>
      <c r="I14" s="106"/>
      <c r="J14" s="106"/>
      <c r="K14" s="111"/>
      <c r="L14" s="112"/>
      <c r="M14" s="112"/>
      <c r="N14" s="112"/>
    </row>
    <row r="15" spans="2:14" ht="12.75">
      <c r="B15" s="109"/>
      <c r="D15" s="115"/>
      <c r="G15" s="116"/>
      <c r="H15" s="114"/>
      <c r="I15" s="106"/>
      <c r="J15" s="106"/>
      <c r="K15" s="111"/>
      <c r="L15" s="112"/>
      <c r="M15" s="112"/>
      <c r="N15" s="112"/>
    </row>
    <row r="16" spans="7:16" ht="12.75">
      <c r="G16" s="115"/>
      <c r="H16" s="115"/>
      <c r="J16" s="99"/>
      <c r="L16" s="117"/>
      <c r="M16" s="117"/>
      <c r="N16" s="117"/>
      <c r="P16" s="104"/>
    </row>
    <row r="17" spans="7:37" ht="12.75">
      <c r="G17" s="115"/>
      <c r="H17" s="115"/>
      <c r="J17" s="99"/>
      <c r="L17" s="117"/>
      <c r="M17" s="117"/>
      <c r="N17" s="117"/>
      <c r="P17" s="104"/>
      <c r="X17" s="118" t="s">
        <v>203</v>
      </c>
      <c r="Y17" s="119" t="s">
        <v>204</v>
      </c>
      <c r="Z17" s="120" t="s">
        <v>205</v>
      </c>
      <c r="AA17" s="121" t="s">
        <v>206</v>
      </c>
      <c r="AC17" s="122">
        <v>1</v>
      </c>
      <c r="AD17" s="123">
        <v>2</v>
      </c>
      <c r="AE17" s="122">
        <v>3</v>
      </c>
      <c r="AF17" s="123">
        <v>4</v>
      </c>
      <c r="AG17" s="122">
        <v>5</v>
      </c>
      <c r="AH17" s="123">
        <v>6</v>
      </c>
      <c r="AI17" s="122">
        <v>7</v>
      </c>
      <c r="AJ17" s="123">
        <v>8</v>
      </c>
      <c r="AK17" s="122">
        <v>9</v>
      </c>
    </row>
    <row r="18" spans="3:37" ht="18">
      <c r="C18" s="124" t="s">
        <v>207</v>
      </c>
      <c r="D18" s="125">
        <v>40419</v>
      </c>
      <c r="E18" s="126"/>
      <c r="F18" s="127"/>
      <c r="G18" s="126"/>
      <c r="H18" s="128"/>
      <c r="I18" s="127"/>
      <c r="J18" s="129"/>
      <c r="L18" s="130">
        <v>1</v>
      </c>
      <c r="M18" s="131" t="s">
        <v>208</v>
      </c>
      <c r="N18" s="132" t="s">
        <v>204</v>
      </c>
      <c r="O18" s="133" t="s">
        <v>209</v>
      </c>
      <c r="P18" s="134" t="s">
        <v>210</v>
      </c>
      <c r="Q18" s="130">
        <v>1</v>
      </c>
      <c r="R18" s="131" t="s">
        <v>208</v>
      </c>
      <c r="S18" s="132" t="s">
        <v>204</v>
      </c>
      <c r="T18" s="133" t="s">
        <v>209</v>
      </c>
      <c r="U18" s="134" t="s">
        <v>210</v>
      </c>
      <c r="X18" s="145" t="s">
        <v>0</v>
      </c>
      <c r="Y18" s="136">
        <v>6</v>
      </c>
      <c r="Z18" s="137">
        <f aca="true" t="shared" si="0" ref="Z18:Z27">SUM(AC18:AK18)</f>
        <v>143</v>
      </c>
      <c r="AA18" s="138">
        <f aca="true" t="shared" si="1" ref="AA18:AA27">Z18/2</f>
        <v>71.5</v>
      </c>
      <c r="AC18" s="139">
        <v>68</v>
      </c>
      <c r="AD18" s="139">
        <v>75</v>
      </c>
      <c r="AE18" s="139"/>
      <c r="AF18" s="139"/>
      <c r="AG18" s="139"/>
      <c r="AH18" s="139"/>
      <c r="AI18" s="139"/>
      <c r="AJ18" s="139"/>
      <c r="AK18" s="139"/>
    </row>
    <row r="19" spans="1:37" ht="18">
      <c r="A19">
        <v>1</v>
      </c>
      <c r="B19">
        <v>10</v>
      </c>
      <c r="C19" s="140"/>
      <c r="D19" s="125" t="str">
        <f>INDEX($D$2:$D$11,A19)</f>
        <v>ALBATROS</v>
      </c>
      <c r="E19" s="141">
        <v>1</v>
      </c>
      <c r="F19" s="142">
        <v>67.5</v>
      </c>
      <c r="G19" s="126" t="str">
        <f>INDEX($D$2:$D$11,B19)</f>
        <v>LAUDANO VI PUNIRA'</v>
      </c>
      <c r="H19" s="141">
        <v>1</v>
      </c>
      <c r="I19" s="143">
        <v>69</v>
      </c>
      <c r="J19" s="129"/>
      <c r="L19" s="144">
        <v>1</v>
      </c>
      <c r="M19" s="145" t="s">
        <v>2</v>
      </c>
      <c r="N19" s="136">
        <v>3</v>
      </c>
      <c r="O19" s="137">
        <v>75</v>
      </c>
      <c r="P19" s="146">
        <v>75</v>
      </c>
      <c r="Q19" s="144">
        <v>6</v>
      </c>
      <c r="R19" s="145" t="s">
        <v>406</v>
      </c>
      <c r="S19" s="136">
        <v>1</v>
      </c>
      <c r="T19" s="137">
        <v>68.5</v>
      </c>
      <c r="U19" s="147">
        <v>68.5</v>
      </c>
      <c r="X19" s="135" t="s">
        <v>407</v>
      </c>
      <c r="Y19" s="136">
        <v>4</v>
      </c>
      <c r="Z19" s="137">
        <f t="shared" si="0"/>
        <v>148</v>
      </c>
      <c r="AA19" s="138">
        <f t="shared" si="1"/>
        <v>74</v>
      </c>
      <c r="AC19" s="139">
        <v>69</v>
      </c>
      <c r="AD19" s="139">
        <v>79</v>
      </c>
      <c r="AE19" s="139"/>
      <c r="AF19" s="139"/>
      <c r="AG19" s="139"/>
      <c r="AH19" s="139"/>
      <c r="AI19" s="139"/>
      <c r="AJ19" s="139"/>
      <c r="AK19" s="139"/>
    </row>
    <row r="20" spans="1:37" ht="18">
      <c r="A20">
        <v>6</v>
      </c>
      <c r="B20">
        <v>5</v>
      </c>
      <c r="C20" s="148"/>
      <c r="D20" s="125" t="str">
        <f>INDEX($D$2:$D$11,A20)</f>
        <v>I CUCCIOLI</v>
      </c>
      <c r="E20" s="141">
        <v>0</v>
      </c>
      <c r="F20" s="142">
        <v>65</v>
      </c>
      <c r="G20" s="126" t="str">
        <f>INDEX($D$2:$D$11,B20)</f>
        <v>NEW TIM</v>
      </c>
      <c r="H20" s="141">
        <v>2</v>
      </c>
      <c r="I20" s="142">
        <v>75</v>
      </c>
      <c r="J20" s="129"/>
      <c r="L20" s="149">
        <v>2</v>
      </c>
      <c r="M20" s="145" t="s">
        <v>4</v>
      </c>
      <c r="N20" s="136">
        <v>3</v>
      </c>
      <c r="O20" s="137">
        <v>75</v>
      </c>
      <c r="P20" s="146">
        <v>75</v>
      </c>
      <c r="Q20" s="149">
        <v>7</v>
      </c>
      <c r="R20" s="145" t="s">
        <v>403</v>
      </c>
      <c r="S20" s="136">
        <v>1</v>
      </c>
      <c r="T20" s="137">
        <v>67.5</v>
      </c>
      <c r="U20" s="147">
        <v>67.5</v>
      </c>
      <c r="X20" s="150" t="s">
        <v>103</v>
      </c>
      <c r="Y20" s="136">
        <v>4</v>
      </c>
      <c r="Z20" s="137">
        <f t="shared" si="0"/>
        <v>147</v>
      </c>
      <c r="AA20" s="138">
        <f t="shared" si="1"/>
        <v>73.5</v>
      </c>
      <c r="AC20" s="139">
        <v>70.5</v>
      </c>
      <c r="AD20" s="139">
        <v>76.5</v>
      </c>
      <c r="AE20" s="139"/>
      <c r="AF20" s="139"/>
      <c r="AG20" s="139"/>
      <c r="AH20" s="139"/>
      <c r="AI20" s="139"/>
      <c r="AJ20" s="139"/>
      <c r="AK20" s="139"/>
    </row>
    <row r="21" spans="1:37" ht="18">
      <c r="A21">
        <v>7</v>
      </c>
      <c r="B21">
        <v>4</v>
      </c>
      <c r="C21" s="148"/>
      <c r="D21" s="125" t="str">
        <f>INDEX($D$2:$D$11,A21)</f>
        <v>L'AMARO PIANTO</v>
      </c>
      <c r="E21" s="141">
        <v>2</v>
      </c>
      <c r="F21" s="143">
        <v>75</v>
      </c>
      <c r="G21" s="126" t="str">
        <f>INDEX($D$2:$D$11,B21)</f>
        <v>GEPPETTOS</v>
      </c>
      <c r="H21" s="141">
        <v>1</v>
      </c>
      <c r="I21" s="142">
        <v>70</v>
      </c>
      <c r="J21" s="129"/>
      <c r="L21" s="149">
        <v>3</v>
      </c>
      <c r="M21" s="145" t="s">
        <v>0</v>
      </c>
      <c r="N21" s="136">
        <v>3</v>
      </c>
      <c r="O21" s="137">
        <v>68</v>
      </c>
      <c r="P21" s="146">
        <v>68</v>
      </c>
      <c r="Q21" s="149">
        <v>8</v>
      </c>
      <c r="R21" s="145" t="s">
        <v>105</v>
      </c>
      <c r="S21" s="136">
        <v>0</v>
      </c>
      <c r="T21" s="137">
        <v>70</v>
      </c>
      <c r="U21" s="147">
        <v>70</v>
      </c>
      <c r="X21" s="145" t="s">
        <v>2</v>
      </c>
      <c r="Y21" s="136">
        <v>4</v>
      </c>
      <c r="Z21" s="137">
        <f t="shared" si="0"/>
        <v>143</v>
      </c>
      <c r="AA21" s="138">
        <f t="shared" si="1"/>
        <v>71.5</v>
      </c>
      <c r="AC21" s="139">
        <v>75</v>
      </c>
      <c r="AD21" s="139">
        <v>68</v>
      </c>
      <c r="AE21" s="139"/>
      <c r="AF21" s="139"/>
      <c r="AG21" s="139"/>
      <c r="AH21" s="139"/>
      <c r="AI21" s="139"/>
      <c r="AJ21" s="139"/>
      <c r="AK21" s="139"/>
    </row>
    <row r="22" spans="1:37" ht="18">
      <c r="A22">
        <v>8</v>
      </c>
      <c r="B22">
        <v>3</v>
      </c>
      <c r="C22" s="148"/>
      <c r="D22" s="125" t="str">
        <f>INDEX($D$2:$D$11,A22)</f>
        <v>SONO CONTRO</v>
      </c>
      <c r="E22" s="141">
        <v>1</v>
      </c>
      <c r="F22" s="143">
        <v>68</v>
      </c>
      <c r="G22" s="126" t="str">
        <f>INDEX($D$2:$D$11,B22)</f>
        <v>DEPECHE MODE TEAM</v>
      </c>
      <c r="H22" s="141">
        <v>0</v>
      </c>
      <c r="I22" s="142">
        <v>61.5</v>
      </c>
      <c r="J22" s="129"/>
      <c r="L22" s="149">
        <v>4</v>
      </c>
      <c r="M22" s="145" t="s">
        <v>103</v>
      </c>
      <c r="N22" s="136">
        <v>1</v>
      </c>
      <c r="O22" s="137">
        <v>70.5</v>
      </c>
      <c r="P22" s="146">
        <v>70.5</v>
      </c>
      <c r="Q22" s="149">
        <v>9</v>
      </c>
      <c r="R22" s="145" t="s">
        <v>405</v>
      </c>
      <c r="S22" s="136">
        <v>0</v>
      </c>
      <c r="T22" s="137">
        <v>65</v>
      </c>
      <c r="U22" s="147">
        <v>65</v>
      </c>
      <c r="X22" s="145" t="s">
        <v>4</v>
      </c>
      <c r="Y22" s="136">
        <v>4</v>
      </c>
      <c r="Z22" s="137">
        <f t="shared" si="0"/>
        <v>141.5</v>
      </c>
      <c r="AA22" s="138">
        <f t="shared" si="1"/>
        <v>70.75</v>
      </c>
      <c r="AC22" s="139">
        <v>75</v>
      </c>
      <c r="AD22" s="139">
        <v>66.5</v>
      </c>
      <c r="AE22" s="139"/>
      <c r="AF22" s="139"/>
      <c r="AG22" s="139"/>
      <c r="AH22" s="139"/>
      <c r="AI22" s="139"/>
      <c r="AJ22" s="139"/>
      <c r="AK22" s="139"/>
    </row>
    <row r="23" spans="1:37" ht="18">
      <c r="A23">
        <v>9</v>
      </c>
      <c r="B23">
        <v>2</v>
      </c>
      <c r="C23" s="148"/>
      <c r="D23" s="125" t="str">
        <f>INDEX($D$2:$D$11,A23)</f>
        <v>WEB SOCCER</v>
      </c>
      <c r="E23" s="141">
        <v>1</v>
      </c>
      <c r="F23" s="143">
        <v>68.5</v>
      </c>
      <c r="G23" s="126" t="str">
        <f>INDEX($D$2:$D$11,B23)</f>
        <v>TORMENTINO</v>
      </c>
      <c r="H23" s="141">
        <v>1</v>
      </c>
      <c r="I23" s="142">
        <v>70.5</v>
      </c>
      <c r="J23" s="129"/>
      <c r="L23" s="151">
        <v>5</v>
      </c>
      <c r="M23" s="152" t="s">
        <v>407</v>
      </c>
      <c r="N23" s="136">
        <v>1</v>
      </c>
      <c r="O23" s="137">
        <v>69</v>
      </c>
      <c r="P23" s="146">
        <v>69</v>
      </c>
      <c r="Q23" s="151">
        <v>10</v>
      </c>
      <c r="R23" s="153" t="s">
        <v>404</v>
      </c>
      <c r="S23" s="154">
        <v>0</v>
      </c>
      <c r="T23" s="137">
        <v>61.5</v>
      </c>
      <c r="U23" s="147">
        <v>61.5</v>
      </c>
      <c r="X23" s="145" t="s">
        <v>406</v>
      </c>
      <c r="Y23" s="136">
        <v>2</v>
      </c>
      <c r="Z23" s="137">
        <f t="shared" si="0"/>
        <v>138.5</v>
      </c>
      <c r="AA23" s="138">
        <f t="shared" si="1"/>
        <v>69.25</v>
      </c>
      <c r="AC23" s="139">
        <v>68.5</v>
      </c>
      <c r="AD23" s="139">
        <v>70</v>
      </c>
      <c r="AE23" s="139"/>
      <c r="AF23" s="139"/>
      <c r="AG23" s="139"/>
      <c r="AH23" s="139"/>
      <c r="AI23" s="139"/>
      <c r="AJ23" s="139"/>
      <c r="AK23" s="139"/>
    </row>
    <row r="24" spans="3:37" ht="18">
      <c r="C24" s="155"/>
      <c r="D24" s="156"/>
      <c r="E24" s="157"/>
      <c r="F24" s="158"/>
      <c r="G24" s="157"/>
      <c r="H24" s="157"/>
      <c r="I24" s="158"/>
      <c r="J24" s="158"/>
      <c r="L24" s="159"/>
      <c r="M24" s="159"/>
      <c r="N24" s="159"/>
      <c r="X24" s="369" t="s">
        <v>403</v>
      </c>
      <c r="Y24" s="136">
        <v>1</v>
      </c>
      <c r="Z24" s="137">
        <f t="shared" si="0"/>
        <v>138</v>
      </c>
      <c r="AA24" s="138">
        <f t="shared" si="1"/>
        <v>69</v>
      </c>
      <c r="AC24" s="139">
        <v>67.5</v>
      </c>
      <c r="AD24" s="139">
        <v>70.5</v>
      </c>
      <c r="AE24" s="139"/>
      <c r="AF24" s="139"/>
      <c r="AG24" s="139"/>
      <c r="AH24" s="139"/>
      <c r="AI24" s="139"/>
      <c r="AJ24" s="139"/>
      <c r="AK24" s="139"/>
    </row>
    <row r="25" spans="3:37" ht="18">
      <c r="C25" s="155"/>
      <c r="D25" s="156"/>
      <c r="E25" s="157"/>
      <c r="F25" s="158"/>
      <c r="G25" s="157"/>
      <c r="H25" s="157"/>
      <c r="I25" s="158"/>
      <c r="J25" s="158"/>
      <c r="L25" s="159"/>
      <c r="M25" s="159"/>
      <c r="N25" s="159"/>
      <c r="X25" s="145" t="s">
        <v>404</v>
      </c>
      <c r="Y25" s="136">
        <v>1</v>
      </c>
      <c r="Z25" s="137">
        <f t="shared" si="0"/>
        <v>130.5</v>
      </c>
      <c r="AA25" s="138">
        <f t="shared" si="1"/>
        <v>65.25</v>
      </c>
      <c r="AC25" s="139">
        <v>61.5</v>
      </c>
      <c r="AD25" s="139">
        <v>69</v>
      </c>
      <c r="AE25" s="139"/>
      <c r="AF25" s="139"/>
      <c r="AG25" s="139"/>
      <c r="AH25" s="139"/>
      <c r="AI25" s="139"/>
      <c r="AJ25" s="139"/>
      <c r="AK25" s="139"/>
    </row>
    <row r="26" spans="3:37" ht="18">
      <c r="C26" s="124" t="s">
        <v>211</v>
      </c>
      <c r="D26" s="160">
        <v>40433</v>
      </c>
      <c r="E26" s="126"/>
      <c r="F26" s="127"/>
      <c r="G26" s="126"/>
      <c r="H26" s="128"/>
      <c r="I26" s="127"/>
      <c r="J26" s="129"/>
      <c r="L26" s="130">
        <v>2</v>
      </c>
      <c r="M26" s="131" t="str">
        <f>M18</f>
        <v>CLASSIFICA</v>
      </c>
      <c r="N26" s="131" t="str">
        <f>N18</f>
        <v>PT</v>
      </c>
      <c r="O26" s="131" t="str">
        <f>O18</f>
        <v>FP</v>
      </c>
      <c r="P26" s="131" t="str">
        <f>P18</f>
        <v>MDFP</v>
      </c>
      <c r="Q26" s="130">
        <v>2</v>
      </c>
      <c r="R26" s="131" t="str">
        <f>R18</f>
        <v>CLASSIFICA</v>
      </c>
      <c r="S26" s="131" t="str">
        <f>S18</f>
        <v>PT</v>
      </c>
      <c r="T26" s="131" t="str">
        <f>T18</f>
        <v>FP</v>
      </c>
      <c r="U26" s="131" t="str">
        <f>U18</f>
        <v>MDFP</v>
      </c>
      <c r="X26" s="145" t="s">
        <v>105</v>
      </c>
      <c r="Y26" s="136">
        <v>0</v>
      </c>
      <c r="Z26" s="137">
        <f t="shared" si="0"/>
        <v>138</v>
      </c>
      <c r="AA26" s="138">
        <f t="shared" si="1"/>
        <v>69</v>
      </c>
      <c r="AC26" s="139">
        <v>70</v>
      </c>
      <c r="AD26" s="139">
        <v>68</v>
      </c>
      <c r="AE26" s="139"/>
      <c r="AF26" s="139"/>
      <c r="AG26" s="139"/>
      <c r="AH26" s="139"/>
      <c r="AI26" s="139"/>
      <c r="AJ26" s="139"/>
      <c r="AK26" s="139"/>
    </row>
    <row r="27" spans="1:37" ht="18">
      <c r="A27">
        <v>2</v>
      </c>
      <c r="B27">
        <v>1</v>
      </c>
      <c r="C27" s="155"/>
      <c r="D27" s="125" t="str">
        <f>INDEX($D$2:$D$11,A27)</f>
        <v>TORMENTINO</v>
      </c>
      <c r="E27" s="141">
        <v>2</v>
      </c>
      <c r="F27" s="142">
        <v>76.5</v>
      </c>
      <c r="G27" s="126" t="str">
        <f>INDEX($D$2:$D$11,B27)</f>
        <v>ALBATROS</v>
      </c>
      <c r="H27" s="141">
        <v>1</v>
      </c>
      <c r="I27" s="143">
        <v>70.5</v>
      </c>
      <c r="J27" s="129"/>
      <c r="L27" s="144">
        <v>1</v>
      </c>
      <c r="M27" s="145" t="s">
        <v>0</v>
      </c>
      <c r="N27" s="136">
        <v>6</v>
      </c>
      <c r="O27" s="137">
        <v>143</v>
      </c>
      <c r="P27" s="147">
        <v>71.5</v>
      </c>
      <c r="Q27" s="144">
        <v>6</v>
      </c>
      <c r="R27" s="161" t="s">
        <v>406</v>
      </c>
      <c r="S27" s="162">
        <v>2</v>
      </c>
      <c r="T27" s="163">
        <v>138.5</v>
      </c>
      <c r="U27" s="147">
        <v>69.25</v>
      </c>
      <c r="X27" s="153" t="s">
        <v>405</v>
      </c>
      <c r="Y27" s="154">
        <v>0</v>
      </c>
      <c r="Z27" s="165">
        <f t="shared" si="0"/>
        <v>136</v>
      </c>
      <c r="AA27" s="138">
        <f t="shared" si="1"/>
        <v>68</v>
      </c>
      <c r="AC27" s="139">
        <v>65</v>
      </c>
      <c r="AD27" s="139">
        <v>71</v>
      </c>
      <c r="AE27" s="139"/>
      <c r="AF27" s="139"/>
      <c r="AG27" s="139"/>
      <c r="AH27" s="139"/>
      <c r="AI27" s="139"/>
      <c r="AJ27" s="139"/>
      <c r="AK27" s="139"/>
    </row>
    <row r="28" spans="1:21" ht="18">
      <c r="A28">
        <v>3</v>
      </c>
      <c r="B28">
        <v>9</v>
      </c>
      <c r="C28" s="155"/>
      <c r="D28" s="125" t="str">
        <f>INDEX($D$2:$D$11,A28)</f>
        <v>DEPECHE MODE TEAM</v>
      </c>
      <c r="E28" s="141">
        <v>1</v>
      </c>
      <c r="F28" s="142">
        <v>69</v>
      </c>
      <c r="G28" s="126" t="str">
        <f>INDEX($D$2:$D$11,B28)</f>
        <v>WEB SOCCER</v>
      </c>
      <c r="H28" s="141">
        <v>1</v>
      </c>
      <c r="I28" s="142">
        <v>70</v>
      </c>
      <c r="J28" s="129"/>
      <c r="L28" s="149">
        <v>2</v>
      </c>
      <c r="M28" s="145" t="s">
        <v>407</v>
      </c>
      <c r="N28" s="136">
        <v>4</v>
      </c>
      <c r="O28" s="137">
        <v>148</v>
      </c>
      <c r="P28" s="147">
        <v>74</v>
      </c>
      <c r="Q28" s="149">
        <v>7</v>
      </c>
      <c r="R28" s="166" t="s">
        <v>403</v>
      </c>
      <c r="S28" s="136">
        <v>1</v>
      </c>
      <c r="T28" s="137">
        <v>138</v>
      </c>
      <c r="U28" s="147">
        <v>69</v>
      </c>
    </row>
    <row r="29" spans="1:21" ht="18">
      <c r="A29">
        <v>4</v>
      </c>
      <c r="B29">
        <v>8</v>
      </c>
      <c r="C29" s="155"/>
      <c r="D29" s="125" t="str">
        <f>INDEX($D$2:$D$11,A29)</f>
        <v>GEPPETTOS</v>
      </c>
      <c r="E29" s="141">
        <v>1</v>
      </c>
      <c r="F29" s="143">
        <v>68</v>
      </c>
      <c r="G29" s="126" t="str">
        <f>INDEX($D$2:$D$11,B29)</f>
        <v>SONO CONTRO</v>
      </c>
      <c r="H29" s="141">
        <v>2</v>
      </c>
      <c r="I29" s="142">
        <v>75</v>
      </c>
      <c r="J29" s="129"/>
      <c r="L29" s="149">
        <v>3</v>
      </c>
      <c r="M29" s="145" t="s">
        <v>103</v>
      </c>
      <c r="N29" s="136">
        <v>4</v>
      </c>
      <c r="O29" s="137">
        <v>147</v>
      </c>
      <c r="P29" s="147">
        <v>73.5</v>
      </c>
      <c r="Q29" s="149">
        <v>8</v>
      </c>
      <c r="R29" s="166" t="s">
        <v>404</v>
      </c>
      <c r="S29" s="136">
        <v>1</v>
      </c>
      <c r="T29" s="137">
        <v>130.5</v>
      </c>
      <c r="U29" s="147">
        <v>65.25</v>
      </c>
    </row>
    <row r="30" spans="1:21" ht="18">
      <c r="A30">
        <v>5</v>
      </c>
      <c r="B30">
        <v>7</v>
      </c>
      <c r="C30" s="155"/>
      <c r="D30" s="125" t="str">
        <f>INDEX($D$2:$D$11,A30)</f>
        <v>NEW TIM</v>
      </c>
      <c r="E30" s="141">
        <v>1</v>
      </c>
      <c r="F30" s="143">
        <v>68</v>
      </c>
      <c r="G30" s="126" t="str">
        <f>INDEX($D$2:$D$11,B30)</f>
        <v>L'AMARO PIANTO</v>
      </c>
      <c r="H30" s="141">
        <v>1</v>
      </c>
      <c r="I30" s="142">
        <v>66.5</v>
      </c>
      <c r="J30" s="129"/>
      <c r="L30" s="149">
        <v>4</v>
      </c>
      <c r="M30" s="145" t="s">
        <v>2</v>
      </c>
      <c r="N30" s="136">
        <v>4</v>
      </c>
      <c r="O30" s="137">
        <v>143</v>
      </c>
      <c r="P30" s="147">
        <v>71.5</v>
      </c>
      <c r="Q30" s="149">
        <v>9</v>
      </c>
      <c r="R30" s="166" t="s">
        <v>105</v>
      </c>
      <c r="S30" s="136">
        <v>0</v>
      </c>
      <c r="T30" s="137">
        <v>138</v>
      </c>
      <c r="U30" s="147">
        <v>69</v>
      </c>
    </row>
    <row r="31" spans="1:35" ht="18">
      <c r="A31">
        <v>10</v>
      </c>
      <c r="B31">
        <v>6</v>
      </c>
      <c r="C31" s="155"/>
      <c r="D31" s="125" t="str">
        <f>INDEX($D$2:$D$11,A31)</f>
        <v>LAUDANO VI PUNIRA'</v>
      </c>
      <c r="E31" s="141">
        <v>3</v>
      </c>
      <c r="F31" s="143">
        <v>79</v>
      </c>
      <c r="G31" s="126" t="str">
        <f>INDEX($D$2:$D$11,B31)</f>
        <v>I CUCCIOLI</v>
      </c>
      <c r="H31" s="141">
        <v>1</v>
      </c>
      <c r="I31" s="142">
        <v>71</v>
      </c>
      <c r="J31" s="129"/>
      <c r="L31" s="151">
        <v>5</v>
      </c>
      <c r="M31" s="145" t="s">
        <v>4</v>
      </c>
      <c r="N31" s="136">
        <v>4</v>
      </c>
      <c r="O31" s="137">
        <v>141.5</v>
      </c>
      <c r="P31" s="147">
        <v>70.75</v>
      </c>
      <c r="Q31" s="151">
        <v>10</v>
      </c>
      <c r="R31" s="167" t="s">
        <v>405</v>
      </c>
      <c r="S31" s="154">
        <v>0</v>
      </c>
      <c r="T31" s="165">
        <v>136</v>
      </c>
      <c r="U31" s="147">
        <v>68</v>
      </c>
      <c r="Z31"/>
      <c r="AE31" s="116"/>
      <c r="AF31" s="116"/>
      <c r="AG31" s="116"/>
      <c r="AH31" s="116"/>
      <c r="AI31" s="116"/>
    </row>
    <row r="32" spans="3:35" ht="12.75">
      <c r="C32" s="155"/>
      <c r="D32" s="156"/>
      <c r="E32" s="157"/>
      <c r="F32" s="158"/>
      <c r="G32" s="157"/>
      <c r="H32" s="157"/>
      <c r="I32" s="158"/>
      <c r="J32" s="158"/>
      <c r="L32" s="159"/>
      <c r="M32" s="159"/>
      <c r="N32" s="159"/>
      <c r="O32" s="168"/>
      <c r="P32" s="169"/>
      <c r="Q32" s="170"/>
      <c r="R32" s="170"/>
      <c r="S32" s="170"/>
      <c r="T32" s="168"/>
      <c r="W32" s="171"/>
      <c r="Z32"/>
      <c r="AE32" s="116"/>
      <c r="AF32" s="116"/>
      <c r="AG32" s="116"/>
      <c r="AH32" s="116"/>
      <c r="AI32" s="116"/>
    </row>
    <row r="33" spans="3:35" ht="14.25">
      <c r="C33" s="155"/>
      <c r="D33" s="156"/>
      <c r="E33" s="157"/>
      <c r="F33" s="158"/>
      <c r="G33" s="157"/>
      <c r="H33" s="157"/>
      <c r="I33" s="158"/>
      <c r="J33" s="158"/>
      <c r="K33" s="172"/>
      <c r="L33" s="173"/>
      <c r="M33" s="173"/>
      <c r="N33" s="173"/>
      <c r="O33" s="168"/>
      <c r="P33" s="169"/>
      <c r="Q33" s="170"/>
      <c r="R33" s="170"/>
      <c r="S33" s="170"/>
      <c r="T33" s="168"/>
      <c r="U33" s="174"/>
      <c r="V33" s="172"/>
      <c r="Z33"/>
      <c r="AE33" s="116"/>
      <c r="AF33" s="116"/>
      <c r="AG33" s="116"/>
      <c r="AH33" s="116"/>
      <c r="AI33" s="116"/>
    </row>
    <row r="34" spans="3:35" ht="18">
      <c r="C34" s="124" t="s">
        <v>212</v>
      </c>
      <c r="D34" s="125">
        <v>40440</v>
      </c>
      <c r="E34" s="126"/>
      <c r="F34" s="127"/>
      <c r="G34" s="126"/>
      <c r="H34" s="128"/>
      <c r="I34" s="127"/>
      <c r="J34" s="129"/>
      <c r="K34" s="172"/>
      <c r="L34" s="130">
        <v>3</v>
      </c>
      <c r="M34" s="131" t="str">
        <f>M26</f>
        <v>CLASSIFICA</v>
      </c>
      <c r="N34" s="131" t="str">
        <f>N26</f>
        <v>PT</v>
      </c>
      <c r="O34" s="131" t="str">
        <f>O26</f>
        <v>FP</v>
      </c>
      <c r="P34" s="131" t="str">
        <f>P26</f>
        <v>MDFP</v>
      </c>
      <c r="Q34" s="130">
        <v>3</v>
      </c>
      <c r="R34" s="131" t="str">
        <f>R26</f>
        <v>CLASSIFICA</v>
      </c>
      <c r="S34" s="131" t="str">
        <f>S26</f>
        <v>PT</v>
      </c>
      <c r="T34" s="131" t="str">
        <f>T26</f>
        <v>FP</v>
      </c>
      <c r="U34" s="131" t="str">
        <f>U26</f>
        <v>MDFP</v>
      </c>
      <c r="V34" s="172"/>
      <c r="Z34"/>
      <c r="AE34" s="116"/>
      <c r="AF34" s="116"/>
      <c r="AG34" s="116"/>
      <c r="AH34" s="116"/>
      <c r="AI34" s="116"/>
    </row>
    <row r="35" spans="1:35" ht="18" customHeight="1">
      <c r="A35">
        <v>1</v>
      </c>
      <c r="B35">
        <v>3</v>
      </c>
      <c r="C35" s="155"/>
      <c r="D35" s="125" t="str">
        <f>INDEX($D$2:$D$11,A35)</f>
        <v>ALBATROS</v>
      </c>
      <c r="E35" s="141"/>
      <c r="F35" s="142"/>
      <c r="G35" s="126" t="str">
        <f>INDEX($D$2:$D$11,B35)</f>
        <v>DEPECHE MODE TEAM</v>
      </c>
      <c r="H35" s="141"/>
      <c r="I35" s="143"/>
      <c r="J35" s="129"/>
      <c r="K35" s="172"/>
      <c r="L35" s="144">
        <v>1</v>
      </c>
      <c r="M35" s="145"/>
      <c r="N35" s="136"/>
      <c r="O35" s="137"/>
      <c r="P35" s="147"/>
      <c r="Q35" s="144">
        <v>6</v>
      </c>
      <c r="R35" s="145"/>
      <c r="S35" s="136"/>
      <c r="T35" s="137"/>
      <c r="U35" s="138"/>
      <c r="V35" s="172"/>
      <c r="Z35"/>
      <c r="AE35" s="116"/>
      <c r="AF35" s="116"/>
      <c r="AG35" s="116"/>
      <c r="AH35" s="116"/>
      <c r="AI35" s="116"/>
    </row>
    <row r="36" spans="1:35" ht="18">
      <c r="A36">
        <v>6</v>
      </c>
      <c r="B36">
        <v>7</v>
      </c>
      <c r="C36" s="155"/>
      <c r="D36" s="125" t="str">
        <f>INDEX($D$2:$D$11,A36)</f>
        <v>I CUCCIOLI</v>
      </c>
      <c r="E36" s="141"/>
      <c r="F36" s="142"/>
      <c r="G36" s="126" t="str">
        <f>INDEX($D$2:$D$11,B36)</f>
        <v>L'AMARO PIANTO</v>
      </c>
      <c r="H36" s="141"/>
      <c r="I36" s="142"/>
      <c r="J36" s="129"/>
      <c r="K36" s="172"/>
      <c r="L36" s="149">
        <v>2</v>
      </c>
      <c r="M36" s="145"/>
      <c r="N36" s="136"/>
      <c r="O36" s="137"/>
      <c r="P36" s="147"/>
      <c r="Q36" s="149">
        <v>7</v>
      </c>
      <c r="R36" s="145"/>
      <c r="S36" s="136"/>
      <c r="T36" s="137"/>
      <c r="U36" s="138"/>
      <c r="V36" s="172"/>
      <c r="Z36"/>
      <c r="AE36" s="116"/>
      <c r="AF36" s="116"/>
      <c r="AG36" s="116"/>
      <c r="AH36" s="116"/>
      <c r="AI36" s="116"/>
    </row>
    <row r="37" spans="1:35" ht="18">
      <c r="A37">
        <v>8</v>
      </c>
      <c r="B37">
        <v>5</v>
      </c>
      <c r="C37" s="155"/>
      <c r="D37" s="125" t="str">
        <f>INDEX($D$2:$D$11,A37)</f>
        <v>SONO CONTRO</v>
      </c>
      <c r="E37" s="141"/>
      <c r="F37" s="143"/>
      <c r="G37" s="126" t="str">
        <f>INDEX($D$2:$D$11,B37)</f>
        <v>NEW TIM</v>
      </c>
      <c r="H37" s="141"/>
      <c r="I37" s="142"/>
      <c r="J37" s="175"/>
      <c r="K37" s="172"/>
      <c r="L37" s="149">
        <v>3</v>
      </c>
      <c r="M37" s="145"/>
      <c r="N37" s="136"/>
      <c r="O37" s="137"/>
      <c r="P37" s="147"/>
      <c r="Q37" s="149">
        <v>8</v>
      </c>
      <c r="R37" s="145"/>
      <c r="S37" s="136"/>
      <c r="T37" s="137"/>
      <c r="U37" s="138"/>
      <c r="V37" s="172"/>
      <c r="Z37"/>
      <c r="AE37" s="116"/>
      <c r="AF37" s="116"/>
      <c r="AG37" s="116"/>
      <c r="AH37" s="116"/>
      <c r="AI37" s="116"/>
    </row>
    <row r="38" spans="1:35" ht="18">
      <c r="A38">
        <v>9</v>
      </c>
      <c r="B38">
        <v>4</v>
      </c>
      <c r="C38" s="155"/>
      <c r="D38" s="125" t="str">
        <f>INDEX($D$2:$D$11,A38)</f>
        <v>WEB SOCCER</v>
      </c>
      <c r="E38" s="141"/>
      <c r="F38" s="143"/>
      <c r="G38" s="126" t="str">
        <f>INDEX($D$2:$D$11,B38)</f>
        <v>GEPPETTOS</v>
      </c>
      <c r="H38" s="141"/>
      <c r="I38" s="142"/>
      <c r="J38" s="129"/>
      <c r="K38" s="172"/>
      <c r="L38" s="149">
        <v>4</v>
      </c>
      <c r="M38" s="145"/>
      <c r="N38" s="136"/>
      <c r="O38" s="137"/>
      <c r="P38" s="147"/>
      <c r="Q38" s="149">
        <v>9</v>
      </c>
      <c r="R38" s="145"/>
      <c r="S38" s="136"/>
      <c r="T38" s="137"/>
      <c r="U38" s="138"/>
      <c r="V38" s="172"/>
      <c r="Z38"/>
      <c r="AE38" s="116"/>
      <c r="AF38" s="116"/>
      <c r="AG38" s="116"/>
      <c r="AH38" s="116"/>
      <c r="AI38" s="116"/>
    </row>
    <row r="39" spans="1:35" ht="18">
      <c r="A39">
        <v>10</v>
      </c>
      <c r="B39">
        <v>2</v>
      </c>
      <c r="C39" s="155"/>
      <c r="D39" s="125" t="str">
        <f>INDEX($D$2:$D$11,A39)</f>
        <v>LAUDANO VI PUNIRA'</v>
      </c>
      <c r="E39" s="141"/>
      <c r="F39" s="143"/>
      <c r="G39" s="126" t="str">
        <f>INDEX($D$2:$D$11,B39)</f>
        <v>TORMENTINO</v>
      </c>
      <c r="H39" s="141"/>
      <c r="I39" s="142"/>
      <c r="J39" s="129"/>
      <c r="K39" s="172"/>
      <c r="L39" s="151">
        <v>5</v>
      </c>
      <c r="M39" s="145"/>
      <c r="N39" s="136"/>
      <c r="O39" s="137"/>
      <c r="P39" s="147"/>
      <c r="Q39" s="151">
        <v>10</v>
      </c>
      <c r="R39" s="153"/>
      <c r="S39" s="154"/>
      <c r="T39" s="137"/>
      <c r="U39" s="138"/>
      <c r="V39" s="172"/>
      <c r="Z39"/>
      <c r="AE39" s="116"/>
      <c r="AF39" s="116"/>
      <c r="AG39" s="116"/>
      <c r="AH39" s="116"/>
      <c r="AI39" s="116"/>
    </row>
    <row r="40" spans="3:35" ht="14.25">
      <c r="C40" s="155"/>
      <c r="D40" s="156"/>
      <c r="E40" s="157"/>
      <c r="F40" s="158"/>
      <c r="G40" s="157"/>
      <c r="H40" s="157"/>
      <c r="I40" s="158"/>
      <c r="J40" s="158"/>
      <c r="K40" s="172"/>
      <c r="L40" s="173"/>
      <c r="M40" s="173"/>
      <c r="N40" s="173"/>
      <c r="O40" s="168"/>
      <c r="P40" s="169"/>
      <c r="Q40" s="170"/>
      <c r="R40" s="170"/>
      <c r="S40" s="170"/>
      <c r="T40" s="168"/>
      <c r="U40" s="174"/>
      <c r="V40" s="172"/>
      <c r="Z40"/>
      <c r="AE40" s="116"/>
      <c r="AF40" s="116"/>
      <c r="AG40" s="116"/>
      <c r="AH40" s="116"/>
      <c r="AI40" s="116"/>
    </row>
    <row r="41" spans="3:26" ht="14.25">
      <c r="C41" s="155"/>
      <c r="D41" s="156"/>
      <c r="E41" s="157"/>
      <c r="F41" s="158"/>
      <c r="G41" s="157"/>
      <c r="H41" s="157"/>
      <c r="I41" s="158"/>
      <c r="J41" s="158"/>
      <c r="K41" s="172"/>
      <c r="L41" s="173"/>
      <c r="M41" s="173"/>
      <c r="N41" s="173"/>
      <c r="O41" s="168"/>
      <c r="P41" s="169"/>
      <c r="Q41" s="170"/>
      <c r="R41" s="170"/>
      <c r="S41" s="170"/>
      <c r="T41" s="168"/>
      <c r="U41" s="174"/>
      <c r="V41" s="172"/>
      <c r="Z41"/>
    </row>
    <row r="42" spans="3:30" ht="18">
      <c r="C42" s="124" t="s">
        <v>213</v>
      </c>
      <c r="D42" s="361">
        <v>40443</v>
      </c>
      <c r="E42" s="362"/>
      <c r="F42" s="363"/>
      <c r="G42" s="177" t="s">
        <v>215</v>
      </c>
      <c r="H42" s="364"/>
      <c r="I42" s="363"/>
      <c r="J42" s="129"/>
      <c r="K42" s="172"/>
      <c r="L42" s="130">
        <v>4</v>
      </c>
      <c r="M42" s="131" t="str">
        <f>M34</f>
        <v>CLASSIFICA</v>
      </c>
      <c r="N42" s="131" t="str">
        <f>N34</f>
        <v>PT</v>
      </c>
      <c r="O42" s="131" t="str">
        <f>O34</f>
        <v>FP</v>
      </c>
      <c r="P42" s="131" t="str">
        <f>P34</f>
        <v>MDFP</v>
      </c>
      <c r="Q42" s="130">
        <v>4</v>
      </c>
      <c r="R42" s="131" t="str">
        <f>R34</f>
        <v>CLASSIFICA</v>
      </c>
      <c r="S42" s="131" t="str">
        <f>S34</f>
        <v>PT</v>
      </c>
      <c r="T42" s="131" t="str">
        <f>T34</f>
        <v>FP</v>
      </c>
      <c r="U42" s="131" t="str">
        <f>U34</f>
        <v>MDFP</v>
      </c>
      <c r="V42" s="172"/>
      <c r="Z42"/>
      <c r="AD42" s="101"/>
    </row>
    <row r="43" spans="1:30" ht="18">
      <c r="A43">
        <v>3</v>
      </c>
      <c r="B43">
        <v>2</v>
      </c>
      <c r="C43" s="155"/>
      <c r="D43" s="125" t="str">
        <f>INDEX($D$2:$D$11,A43)</f>
        <v>DEPECHE MODE TEAM</v>
      </c>
      <c r="E43" s="141"/>
      <c r="F43" s="142"/>
      <c r="G43" s="126" t="str">
        <f>INDEX($D$2:$D$11,B43)</f>
        <v>TORMENTINO</v>
      </c>
      <c r="H43" s="141"/>
      <c r="I43" s="143"/>
      <c r="J43" s="129"/>
      <c r="K43" s="172"/>
      <c r="L43" s="144">
        <v>1</v>
      </c>
      <c r="M43" s="161"/>
      <c r="N43" s="162"/>
      <c r="O43" s="163"/>
      <c r="P43" s="147"/>
      <c r="Q43" s="144">
        <v>6</v>
      </c>
      <c r="R43" s="161"/>
      <c r="S43" s="162"/>
      <c r="T43" s="163"/>
      <c r="U43" s="147"/>
      <c r="V43" s="172"/>
      <c r="Z43"/>
      <c r="AD43" s="101"/>
    </row>
    <row r="44" spans="1:30" ht="18">
      <c r="A44">
        <v>4</v>
      </c>
      <c r="B44">
        <v>1</v>
      </c>
      <c r="C44" s="155"/>
      <c r="D44" s="125" t="str">
        <f>INDEX($D$2:$D$11,A44)</f>
        <v>GEPPETTOS</v>
      </c>
      <c r="E44" s="141"/>
      <c r="F44" s="142"/>
      <c r="G44" s="126" t="str">
        <f>INDEX($D$2:$D$11,B44)</f>
        <v>ALBATROS</v>
      </c>
      <c r="H44" s="176"/>
      <c r="I44" s="142"/>
      <c r="J44" s="129"/>
      <c r="K44" s="172"/>
      <c r="L44" s="149">
        <v>2</v>
      </c>
      <c r="M44" s="166"/>
      <c r="N44" s="136"/>
      <c r="O44" s="137"/>
      <c r="P44" s="147"/>
      <c r="Q44" s="149">
        <v>7</v>
      </c>
      <c r="R44" s="166"/>
      <c r="S44" s="136"/>
      <c r="T44" s="137"/>
      <c r="U44" s="147"/>
      <c r="V44" s="172"/>
      <c r="Z44"/>
      <c r="AD44" s="101"/>
    </row>
    <row r="45" spans="1:30" ht="18">
      <c r="A45">
        <v>5</v>
      </c>
      <c r="B45">
        <v>9</v>
      </c>
      <c r="C45" s="155"/>
      <c r="D45" s="125" t="str">
        <f>INDEX($D$2:$D$11,A45)</f>
        <v>NEW TIM</v>
      </c>
      <c r="E45" s="141"/>
      <c r="F45" s="143"/>
      <c r="G45" s="126" t="str">
        <f>INDEX($D$2:$D$11,B45)</f>
        <v>WEB SOCCER</v>
      </c>
      <c r="H45" s="176"/>
      <c r="I45" s="142"/>
      <c r="J45" s="129"/>
      <c r="K45" s="172"/>
      <c r="L45" s="149">
        <v>3</v>
      </c>
      <c r="M45" s="166"/>
      <c r="N45" s="136"/>
      <c r="O45" s="137"/>
      <c r="P45" s="147"/>
      <c r="Q45" s="149">
        <v>8</v>
      </c>
      <c r="R45" s="166"/>
      <c r="S45" s="136"/>
      <c r="T45" s="137"/>
      <c r="U45" s="147"/>
      <c r="V45" s="172"/>
      <c r="Z45"/>
      <c r="AD45" s="101"/>
    </row>
    <row r="46" spans="1:30" ht="18">
      <c r="A46">
        <v>6</v>
      </c>
      <c r="B46">
        <v>8</v>
      </c>
      <c r="C46" s="155"/>
      <c r="D46" s="125" t="str">
        <f>INDEX($D$2:$D$11,A46)</f>
        <v>I CUCCIOLI</v>
      </c>
      <c r="E46" s="141"/>
      <c r="F46" s="143"/>
      <c r="G46" s="126" t="str">
        <f>INDEX($D$2:$D$11,B46)</f>
        <v>SONO CONTRO</v>
      </c>
      <c r="H46" s="176"/>
      <c r="I46" s="142"/>
      <c r="J46" s="129"/>
      <c r="K46" s="172"/>
      <c r="L46" s="149">
        <v>4</v>
      </c>
      <c r="M46" s="166"/>
      <c r="N46" s="136"/>
      <c r="O46" s="137"/>
      <c r="P46" s="147"/>
      <c r="Q46" s="149">
        <v>9</v>
      </c>
      <c r="R46" s="166"/>
      <c r="S46" s="136"/>
      <c r="T46" s="137"/>
      <c r="U46" s="147"/>
      <c r="V46" s="172"/>
      <c r="Z46"/>
      <c r="AD46" s="101"/>
    </row>
    <row r="47" spans="1:30" ht="18">
      <c r="A47">
        <v>7</v>
      </c>
      <c r="B47">
        <v>10</v>
      </c>
      <c r="C47" s="155"/>
      <c r="D47" s="125" t="str">
        <f>INDEX($D$2:$D$11,A47)</f>
        <v>L'AMARO PIANTO</v>
      </c>
      <c r="E47" s="141"/>
      <c r="F47" s="143"/>
      <c r="G47" s="126" t="str">
        <f>INDEX($D$2:$D$11,B47)</f>
        <v>LAUDANO VI PUNIRA'</v>
      </c>
      <c r="H47" s="176"/>
      <c r="I47" s="142"/>
      <c r="J47" s="129"/>
      <c r="K47" s="172"/>
      <c r="L47" s="151">
        <v>5</v>
      </c>
      <c r="M47" s="167"/>
      <c r="N47" s="154"/>
      <c r="O47" s="165"/>
      <c r="P47" s="147"/>
      <c r="Q47" s="151">
        <v>10</v>
      </c>
      <c r="R47" s="167"/>
      <c r="S47" s="154"/>
      <c r="T47" s="165"/>
      <c r="U47" s="147"/>
      <c r="V47" s="172"/>
      <c r="Z47"/>
      <c r="AD47" s="101"/>
    </row>
    <row r="48" spans="3:30" ht="14.25">
      <c r="C48" s="155"/>
      <c r="D48" s="156"/>
      <c r="E48" s="157"/>
      <c r="F48" s="158"/>
      <c r="G48" s="157"/>
      <c r="H48" s="157"/>
      <c r="I48" s="158"/>
      <c r="J48" s="158"/>
      <c r="K48" s="172"/>
      <c r="L48" s="173"/>
      <c r="M48" s="173"/>
      <c r="N48" s="173"/>
      <c r="O48" s="168"/>
      <c r="P48" s="169"/>
      <c r="Q48" s="170"/>
      <c r="R48" s="170"/>
      <c r="S48" s="170"/>
      <c r="T48" s="168"/>
      <c r="U48" s="174"/>
      <c r="V48" s="172"/>
      <c r="Z48"/>
      <c r="AD48" s="101"/>
    </row>
    <row r="49" spans="3:30" ht="14.25">
      <c r="C49" s="155"/>
      <c r="D49" s="156"/>
      <c r="E49" s="157"/>
      <c r="F49" s="158"/>
      <c r="G49" s="157"/>
      <c r="H49" s="157"/>
      <c r="I49" s="158"/>
      <c r="J49" s="158"/>
      <c r="K49" s="172"/>
      <c r="L49" s="173"/>
      <c r="M49" s="173"/>
      <c r="N49" s="173"/>
      <c r="O49" s="168"/>
      <c r="P49" s="169"/>
      <c r="Q49" s="170"/>
      <c r="R49" s="170"/>
      <c r="S49" s="170"/>
      <c r="T49" s="168"/>
      <c r="U49" s="174"/>
      <c r="V49" s="172"/>
      <c r="Z49"/>
      <c r="AD49" s="101"/>
    </row>
    <row r="50" spans="3:30" ht="18">
      <c r="C50" s="124" t="s">
        <v>214</v>
      </c>
      <c r="D50" s="365">
        <v>40447</v>
      </c>
      <c r="E50" s="366"/>
      <c r="F50" s="367"/>
      <c r="G50" s="366"/>
      <c r="H50" s="368"/>
      <c r="I50" s="367"/>
      <c r="J50" s="129"/>
      <c r="K50" s="172"/>
      <c r="L50" s="130">
        <v>5</v>
      </c>
      <c r="M50" s="131" t="str">
        <f>M42</f>
        <v>CLASSIFICA</v>
      </c>
      <c r="N50" s="131" t="str">
        <f>N42</f>
        <v>PT</v>
      </c>
      <c r="O50" s="131" t="str">
        <f>O42</f>
        <v>FP</v>
      </c>
      <c r="P50" s="131" t="str">
        <f>P42</f>
        <v>MDFP</v>
      </c>
      <c r="Q50" s="130">
        <v>5</v>
      </c>
      <c r="R50" s="131" t="str">
        <f>R42</f>
        <v>CLASSIFICA</v>
      </c>
      <c r="S50" s="131" t="str">
        <f>S42</f>
        <v>PT</v>
      </c>
      <c r="T50" s="131" t="str">
        <f>T42</f>
        <v>FP</v>
      </c>
      <c r="U50" s="131" t="str">
        <f>U42</f>
        <v>MDFP</v>
      </c>
      <c r="V50" s="172"/>
      <c r="Z50"/>
      <c r="AD50" s="101"/>
    </row>
    <row r="51" spans="1:30" ht="18">
      <c r="A51">
        <v>1</v>
      </c>
      <c r="B51">
        <v>5</v>
      </c>
      <c r="C51" s="155"/>
      <c r="D51" s="125" t="str">
        <f>INDEX($D$2:$D$11,A51)</f>
        <v>ALBATROS</v>
      </c>
      <c r="E51" s="141"/>
      <c r="F51" s="142"/>
      <c r="G51" s="126" t="str">
        <f>INDEX($D$2:$D$11,B51)</f>
        <v>NEW TIM</v>
      </c>
      <c r="H51" s="141"/>
      <c r="I51" s="143"/>
      <c r="J51" s="129"/>
      <c r="K51" s="172"/>
      <c r="L51" s="144">
        <v>1</v>
      </c>
      <c r="M51" s="145"/>
      <c r="N51" s="136"/>
      <c r="O51" s="137"/>
      <c r="P51" s="146"/>
      <c r="Q51" s="144">
        <v>6</v>
      </c>
      <c r="R51" s="161"/>
      <c r="S51" s="162"/>
      <c r="T51" s="163"/>
      <c r="U51" s="147"/>
      <c r="V51" s="172"/>
      <c r="Z51"/>
      <c r="AD51" s="101"/>
    </row>
    <row r="52" spans="1:26" ht="18">
      <c r="A52">
        <v>2</v>
      </c>
      <c r="B52">
        <v>4</v>
      </c>
      <c r="C52" s="155"/>
      <c r="D52" s="125" t="str">
        <f>INDEX($D$2:$D$11,A52)</f>
        <v>TORMENTINO</v>
      </c>
      <c r="E52" s="141"/>
      <c r="F52" s="142"/>
      <c r="G52" s="126" t="str">
        <f>INDEX($D$2:$D$11,B52)</f>
        <v>GEPPETTOS</v>
      </c>
      <c r="H52" s="141"/>
      <c r="I52" s="142"/>
      <c r="J52" s="129"/>
      <c r="K52" s="172"/>
      <c r="L52" s="149">
        <v>2</v>
      </c>
      <c r="M52" s="145"/>
      <c r="N52" s="136"/>
      <c r="O52" s="137"/>
      <c r="P52" s="146"/>
      <c r="Q52" s="149">
        <v>7</v>
      </c>
      <c r="R52" s="166"/>
      <c r="S52" s="136"/>
      <c r="T52" s="137"/>
      <c r="U52" s="147"/>
      <c r="V52" s="172"/>
      <c r="Z52"/>
    </row>
    <row r="53" spans="1:26" ht="18">
      <c r="A53">
        <v>8</v>
      </c>
      <c r="B53">
        <v>7</v>
      </c>
      <c r="C53" s="155"/>
      <c r="D53" s="125" t="str">
        <f>INDEX($D$2:$D$11,A53)</f>
        <v>SONO CONTRO</v>
      </c>
      <c r="E53" s="141"/>
      <c r="F53" s="143"/>
      <c r="G53" s="126" t="str">
        <f>INDEX($D$2:$D$11,B53)</f>
        <v>L'AMARO PIANTO</v>
      </c>
      <c r="H53" s="141"/>
      <c r="I53" s="142"/>
      <c r="J53" s="129"/>
      <c r="K53" s="172"/>
      <c r="L53" s="149">
        <v>3</v>
      </c>
      <c r="M53" s="145"/>
      <c r="N53" s="136"/>
      <c r="O53" s="137"/>
      <c r="P53" s="146"/>
      <c r="Q53" s="149">
        <v>8</v>
      </c>
      <c r="R53" s="166"/>
      <c r="S53" s="136"/>
      <c r="T53" s="137"/>
      <c r="U53" s="147"/>
      <c r="V53" s="172"/>
      <c r="Z53"/>
    </row>
    <row r="54" spans="1:26" ht="18">
      <c r="A54">
        <v>9</v>
      </c>
      <c r="B54">
        <v>6</v>
      </c>
      <c r="C54" s="155"/>
      <c r="D54" s="125" t="str">
        <f>INDEX($D$2:$D$11,A54)</f>
        <v>WEB SOCCER</v>
      </c>
      <c r="E54" s="141"/>
      <c r="F54" s="143"/>
      <c r="G54" s="126" t="str">
        <f>INDEX($D$2:$D$11,B54)</f>
        <v>I CUCCIOLI</v>
      </c>
      <c r="H54" s="141"/>
      <c r="I54" s="142"/>
      <c r="J54" s="129"/>
      <c r="K54" s="172"/>
      <c r="L54" s="149">
        <v>4</v>
      </c>
      <c r="M54" s="145"/>
      <c r="N54" s="136"/>
      <c r="O54" s="137"/>
      <c r="P54" s="146"/>
      <c r="Q54" s="149">
        <v>9</v>
      </c>
      <c r="R54" s="166"/>
      <c r="S54" s="136"/>
      <c r="T54" s="137"/>
      <c r="U54" s="147"/>
      <c r="V54" s="172"/>
      <c r="Z54"/>
    </row>
    <row r="55" spans="1:26" ht="18">
      <c r="A55">
        <v>10</v>
      </c>
      <c r="B55">
        <v>3</v>
      </c>
      <c r="C55" s="155"/>
      <c r="D55" s="125" t="str">
        <f>INDEX($D$2:$D$11,A55)</f>
        <v>LAUDANO VI PUNIRA'</v>
      </c>
      <c r="E55" s="141"/>
      <c r="F55" s="143"/>
      <c r="G55" s="126" t="str">
        <f>INDEX($D$2:$D$11,B55)</f>
        <v>DEPECHE MODE TEAM</v>
      </c>
      <c r="H55" s="141"/>
      <c r="I55" s="142"/>
      <c r="J55" s="129"/>
      <c r="K55" s="172"/>
      <c r="L55" s="151">
        <v>5</v>
      </c>
      <c r="M55" s="145"/>
      <c r="N55" s="136"/>
      <c r="O55" s="137"/>
      <c r="P55" s="146"/>
      <c r="Q55" s="151">
        <v>10</v>
      </c>
      <c r="R55" s="167"/>
      <c r="S55" s="154"/>
      <c r="T55" s="165"/>
      <c r="U55" s="147"/>
      <c r="V55" s="172"/>
      <c r="Z55"/>
    </row>
    <row r="56" spans="3:26" ht="14.25">
      <c r="C56" s="155"/>
      <c r="D56" s="156"/>
      <c r="E56" s="157"/>
      <c r="F56" s="158"/>
      <c r="G56" s="157"/>
      <c r="H56" s="157"/>
      <c r="I56" s="158"/>
      <c r="J56" s="158"/>
      <c r="K56" s="172"/>
      <c r="L56" s="173"/>
      <c r="M56"/>
      <c r="N56"/>
      <c r="P56" s="104"/>
      <c r="Q56" s="170"/>
      <c r="R56" s="170"/>
      <c r="S56" s="170"/>
      <c r="T56" s="168"/>
      <c r="U56" s="174"/>
      <c r="V56" s="172"/>
      <c r="Z56"/>
    </row>
    <row r="57" spans="3:26" ht="14.25">
      <c r="C57" s="155"/>
      <c r="D57" s="156"/>
      <c r="E57" s="157"/>
      <c r="F57" s="158"/>
      <c r="G57" s="157"/>
      <c r="H57" s="157"/>
      <c r="I57" s="158"/>
      <c r="J57" s="158"/>
      <c r="K57" s="172"/>
      <c r="L57" s="173"/>
      <c r="M57"/>
      <c r="N57"/>
      <c r="P57" s="104"/>
      <c r="Q57" s="170"/>
      <c r="R57" s="170"/>
      <c r="S57" s="170"/>
      <c r="T57" s="168"/>
      <c r="U57" s="174"/>
      <c r="V57" s="172"/>
      <c r="Z57"/>
    </row>
    <row r="58" spans="3:26" ht="18">
      <c r="C58" s="124" t="s">
        <v>216</v>
      </c>
      <c r="D58" s="125">
        <v>40454</v>
      </c>
      <c r="E58" s="126"/>
      <c r="F58" s="127"/>
      <c r="G58" s="126"/>
      <c r="H58" s="128"/>
      <c r="I58" s="127"/>
      <c r="J58" s="129"/>
      <c r="K58" s="172"/>
      <c r="L58" s="178">
        <v>6</v>
      </c>
      <c r="M58" s="131" t="str">
        <f>M50</f>
        <v>CLASSIFICA</v>
      </c>
      <c r="N58" s="131" t="str">
        <f>N50</f>
        <v>PT</v>
      </c>
      <c r="O58" s="131" t="str">
        <f>O50</f>
        <v>FP</v>
      </c>
      <c r="P58" s="131" t="str">
        <f>P50</f>
        <v>MDFP</v>
      </c>
      <c r="Q58" s="178">
        <v>6</v>
      </c>
      <c r="R58" s="131" t="str">
        <f>R50</f>
        <v>CLASSIFICA</v>
      </c>
      <c r="S58" s="131" t="str">
        <f>S50</f>
        <v>PT</v>
      </c>
      <c r="T58" s="131" t="str">
        <f>T50</f>
        <v>FP</v>
      </c>
      <c r="U58" s="131" t="str">
        <f>U50</f>
        <v>MDFP</v>
      </c>
      <c r="V58" s="179"/>
      <c r="Z58"/>
    </row>
    <row r="59" spans="1:26" ht="18">
      <c r="A59">
        <v>4</v>
      </c>
      <c r="B59">
        <v>3</v>
      </c>
      <c r="C59" s="155"/>
      <c r="D59" s="125" t="str">
        <f>INDEX($D$2:$D$11,A59)</f>
        <v>GEPPETTOS</v>
      </c>
      <c r="E59" s="141"/>
      <c r="F59" s="142"/>
      <c r="G59" s="126" t="str">
        <f>INDEX($D$2:$D$11,B59)</f>
        <v>DEPECHE MODE TEAM</v>
      </c>
      <c r="H59" s="141"/>
      <c r="I59" s="143"/>
      <c r="J59" s="129"/>
      <c r="K59" s="172"/>
      <c r="L59" s="144">
        <v>1</v>
      </c>
      <c r="M59" s="180"/>
      <c r="N59" s="162"/>
      <c r="O59" s="163"/>
      <c r="P59" s="147"/>
      <c r="Q59" s="144">
        <v>6</v>
      </c>
      <c r="R59" s="180"/>
      <c r="S59" s="162"/>
      <c r="T59" s="163"/>
      <c r="U59" s="147"/>
      <c r="V59" s="179"/>
      <c r="Z59"/>
    </row>
    <row r="60" spans="1:26" ht="18">
      <c r="A60">
        <v>5</v>
      </c>
      <c r="B60">
        <v>2</v>
      </c>
      <c r="C60" s="155"/>
      <c r="D60" s="125" t="str">
        <f>INDEX($D$2:$D$11,A60)</f>
        <v>NEW TIM</v>
      </c>
      <c r="E60" s="141"/>
      <c r="F60" s="142"/>
      <c r="G60" s="126" t="str">
        <f>INDEX($D$2:$D$11,B60)</f>
        <v>TORMENTINO</v>
      </c>
      <c r="H60" s="176"/>
      <c r="I60" s="142"/>
      <c r="J60" s="129"/>
      <c r="K60" s="181"/>
      <c r="L60" s="149">
        <v>2</v>
      </c>
      <c r="M60" s="182"/>
      <c r="N60" s="136"/>
      <c r="O60" s="137"/>
      <c r="P60" s="183"/>
      <c r="Q60" s="149">
        <v>7</v>
      </c>
      <c r="R60" s="182"/>
      <c r="S60" s="136"/>
      <c r="T60" s="137"/>
      <c r="U60" s="183"/>
      <c r="V60" s="184"/>
      <c r="Z60"/>
    </row>
    <row r="61" spans="1:26" ht="18">
      <c r="A61">
        <v>6</v>
      </c>
      <c r="B61">
        <v>1</v>
      </c>
      <c r="C61" s="155"/>
      <c r="D61" s="125" t="str">
        <f>INDEX($D$2:$D$11,A61)</f>
        <v>I CUCCIOLI</v>
      </c>
      <c r="E61" s="141"/>
      <c r="F61" s="143"/>
      <c r="G61" s="126" t="str">
        <f>INDEX($D$2:$D$11,B61)</f>
        <v>ALBATROS</v>
      </c>
      <c r="H61" s="141"/>
      <c r="I61" s="142"/>
      <c r="J61" s="129"/>
      <c r="K61" s="181"/>
      <c r="L61" s="149">
        <v>3</v>
      </c>
      <c r="M61" s="182"/>
      <c r="N61" s="136"/>
      <c r="O61" s="137"/>
      <c r="P61" s="183"/>
      <c r="Q61" s="149">
        <v>8</v>
      </c>
      <c r="R61" s="182"/>
      <c r="S61" s="136"/>
      <c r="T61" s="137"/>
      <c r="U61" s="183"/>
      <c r="V61" s="184"/>
      <c r="Z61"/>
    </row>
    <row r="62" spans="1:26" ht="18">
      <c r="A62">
        <v>7</v>
      </c>
      <c r="B62">
        <v>9</v>
      </c>
      <c r="C62" s="155"/>
      <c r="D62" s="125" t="str">
        <f>INDEX($D$2:$D$11,A62)</f>
        <v>L'AMARO PIANTO</v>
      </c>
      <c r="E62" s="141"/>
      <c r="F62" s="143"/>
      <c r="G62" s="126" t="str">
        <f>INDEX($D$2:$D$11,B62)</f>
        <v>WEB SOCCER</v>
      </c>
      <c r="H62" s="176"/>
      <c r="I62" s="142"/>
      <c r="J62" s="129"/>
      <c r="K62" s="181"/>
      <c r="L62" s="149">
        <v>4</v>
      </c>
      <c r="M62" s="182"/>
      <c r="N62" s="136"/>
      <c r="O62" s="137"/>
      <c r="P62" s="183"/>
      <c r="Q62" s="149">
        <v>9</v>
      </c>
      <c r="R62" s="182"/>
      <c r="S62" s="136"/>
      <c r="T62" s="137"/>
      <c r="U62" s="183"/>
      <c r="V62" s="184"/>
      <c r="Z62"/>
    </row>
    <row r="63" spans="1:26" ht="18">
      <c r="A63">
        <v>8</v>
      </c>
      <c r="B63">
        <v>10</v>
      </c>
      <c r="C63" s="155"/>
      <c r="D63" s="125" t="str">
        <f>INDEX($D$2:$D$11,A63)</f>
        <v>SONO CONTRO</v>
      </c>
      <c r="E63" s="141"/>
      <c r="F63" s="143"/>
      <c r="G63" s="126" t="str">
        <f>INDEX($D$2:$D$11,B63)</f>
        <v>LAUDANO VI PUNIRA'</v>
      </c>
      <c r="H63" s="176"/>
      <c r="I63" s="142"/>
      <c r="J63" s="129"/>
      <c r="K63" s="181"/>
      <c r="L63" s="151">
        <v>5</v>
      </c>
      <c r="M63" s="185"/>
      <c r="N63" s="154"/>
      <c r="O63" s="165"/>
      <c r="P63" s="186"/>
      <c r="Q63" s="151">
        <v>10</v>
      </c>
      <c r="R63" s="185"/>
      <c r="S63" s="154"/>
      <c r="T63" s="165"/>
      <c r="U63" s="186"/>
      <c r="V63" s="184"/>
      <c r="Z63"/>
    </row>
    <row r="64" spans="3:26" ht="14.25">
      <c r="C64" s="155"/>
      <c r="D64" s="156"/>
      <c r="E64" s="157"/>
      <c r="F64" s="158"/>
      <c r="G64" s="157"/>
      <c r="H64" s="157"/>
      <c r="I64" s="158"/>
      <c r="J64" s="158"/>
      <c r="K64" s="181"/>
      <c r="L64" s="187"/>
      <c r="M64" s="187"/>
      <c r="N64" s="187"/>
      <c r="O64" s="188"/>
      <c r="P64" s="189"/>
      <c r="Q64" s="190"/>
      <c r="R64" s="190"/>
      <c r="S64" s="190"/>
      <c r="T64" s="188"/>
      <c r="U64" s="191"/>
      <c r="V64" s="181"/>
      <c r="Z64"/>
    </row>
    <row r="65" spans="3:26" ht="15" customHeight="1">
      <c r="C65" s="155"/>
      <c r="D65" s="156"/>
      <c r="E65" s="157"/>
      <c r="F65" s="158"/>
      <c r="G65" s="157"/>
      <c r="H65" s="157"/>
      <c r="I65" s="158"/>
      <c r="J65" s="158"/>
      <c r="K65" s="181"/>
      <c r="L65" s="187"/>
      <c r="M65"/>
      <c r="N65"/>
      <c r="P65" s="189"/>
      <c r="Q65" s="190"/>
      <c r="R65" s="190"/>
      <c r="S65" s="190"/>
      <c r="T65" s="188"/>
      <c r="U65" s="191"/>
      <c r="V65" s="181"/>
      <c r="Z65"/>
    </row>
    <row r="66" spans="3:22" ht="18.75" customHeight="1">
      <c r="C66" s="124" t="s">
        <v>217</v>
      </c>
      <c r="D66" s="125">
        <v>40468</v>
      </c>
      <c r="E66" s="126"/>
      <c r="F66" s="127"/>
      <c r="G66" s="126"/>
      <c r="H66" s="128"/>
      <c r="I66" s="127"/>
      <c r="J66" s="129"/>
      <c r="K66" s="181"/>
      <c r="L66" s="130">
        <v>7</v>
      </c>
      <c r="M66" s="131" t="str">
        <f>M58</f>
        <v>CLASSIFICA</v>
      </c>
      <c r="N66" s="131" t="str">
        <f>N58</f>
        <v>PT</v>
      </c>
      <c r="O66" s="131" t="str">
        <f>O58</f>
        <v>FP</v>
      </c>
      <c r="P66" s="131" t="str">
        <f>P58</f>
        <v>MDFP</v>
      </c>
      <c r="Q66" s="130">
        <v>7</v>
      </c>
      <c r="R66" s="131" t="str">
        <f>R58</f>
        <v>CLASSIFICA</v>
      </c>
      <c r="S66" s="131" t="str">
        <f>S58</f>
        <v>PT</v>
      </c>
      <c r="T66" s="131" t="str">
        <f>T58</f>
        <v>FP</v>
      </c>
      <c r="U66" s="131" t="str">
        <f>U58</f>
        <v>MDFP</v>
      </c>
      <c r="V66" s="181"/>
    </row>
    <row r="67" spans="1:22" ht="18">
      <c r="A67">
        <v>1</v>
      </c>
      <c r="B67">
        <v>7</v>
      </c>
      <c r="C67" s="155"/>
      <c r="D67" s="125" t="str">
        <f>INDEX($D$2:$D$11,A67)</f>
        <v>ALBATROS</v>
      </c>
      <c r="E67" s="141"/>
      <c r="F67" s="142"/>
      <c r="G67" s="126" t="str">
        <f>INDEX($D$2:$D$11,B67)</f>
        <v>L'AMARO PIANTO</v>
      </c>
      <c r="H67" s="141"/>
      <c r="I67" s="143"/>
      <c r="J67" s="129"/>
      <c r="K67" s="181"/>
      <c r="L67" s="144">
        <v>1</v>
      </c>
      <c r="M67" s="161"/>
      <c r="N67" s="162"/>
      <c r="O67" s="163"/>
      <c r="P67" s="147"/>
      <c r="Q67" s="144">
        <v>6</v>
      </c>
      <c r="R67" s="161"/>
      <c r="S67" s="162"/>
      <c r="T67" s="163"/>
      <c r="U67" s="147"/>
      <c r="V67" s="181"/>
    </row>
    <row r="68" spans="1:22" ht="18">
      <c r="A68">
        <v>2</v>
      </c>
      <c r="B68">
        <v>6</v>
      </c>
      <c r="C68" s="155"/>
      <c r="D68" s="125" t="str">
        <f>INDEX($D$2:$D$11,A68)</f>
        <v>TORMENTINO</v>
      </c>
      <c r="E68" s="141"/>
      <c r="F68" s="142"/>
      <c r="G68" s="126" t="str">
        <f>INDEX($D$2:$D$11,B68)</f>
        <v>I CUCCIOLI</v>
      </c>
      <c r="H68" s="192"/>
      <c r="I68" s="142"/>
      <c r="J68" s="129"/>
      <c r="K68" s="181"/>
      <c r="L68" s="149">
        <v>2</v>
      </c>
      <c r="M68" s="166"/>
      <c r="N68" s="136"/>
      <c r="O68" s="137"/>
      <c r="P68" s="147"/>
      <c r="Q68" s="149">
        <v>7</v>
      </c>
      <c r="R68" s="166"/>
      <c r="S68" s="136"/>
      <c r="T68" s="137"/>
      <c r="U68" s="147"/>
      <c r="V68" s="181"/>
    </row>
    <row r="69" spans="1:22" ht="18">
      <c r="A69">
        <v>3</v>
      </c>
      <c r="B69">
        <v>5</v>
      </c>
      <c r="C69" s="155"/>
      <c r="D69" s="125" t="str">
        <f>INDEX($D$2:$D$11,A69)</f>
        <v>DEPECHE MODE TEAM</v>
      </c>
      <c r="E69" s="141"/>
      <c r="F69" s="143"/>
      <c r="G69" s="126" t="str">
        <f>INDEX($D$2:$D$11,B69)</f>
        <v>NEW TIM</v>
      </c>
      <c r="H69" s="192"/>
      <c r="I69" s="142"/>
      <c r="J69" s="129"/>
      <c r="K69" s="181"/>
      <c r="L69" s="149">
        <v>3</v>
      </c>
      <c r="M69" s="166"/>
      <c r="N69" s="136"/>
      <c r="O69" s="137"/>
      <c r="P69" s="147"/>
      <c r="Q69" s="149">
        <v>8</v>
      </c>
      <c r="R69" s="166"/>
      <c r="S69" s="136"/>
      <c r="T69" s="137"/>
      <c r="U69" s="147"/>
      <c r="V69" s="181"/>
    </row>
    <row r="70" spans="1:22" ht="18">
      <c r="A70">
        <v>9</v>
      </c>
      <c r="B70">
        <v>8</v>
      </c>
      <c r="C70" s="155"/>
      <c r="D70" s="125" t="str">
        <f>INDEX($D$2:$D$11,A70)</f>
        <v>WEB SOCCER</v>
      </c>
      <c r="E70" s="141"/>
      <c r="F70" s="143"/>
      <c r="G70" s="126" t="str">
        <f>INDEX($D$2:$D$11,B70)</f>
        <v>SONO CONTRO</v>
      </c>
      <c r="H70" s="192"/>
      <c r="I70" s="142"/>
      <c r="J70" s="129"/>
      <c r="K70" s="181"/>
      <c r="L70" s="149">
        <v>4</v>
      </c>
      <c r="M70" s="166"/>
      <c r="N70" s="136"/>
      <c r="O70" s="137"/>
      <c r="P70" s="147"/>
      <c r="Q70" s="149">
        <v>9</v>
      </c>
      <c r="R70" s="166"/>
      <c r="S70" s="136"/>
      <c r="T70" s="137"/>
      <c r="U70" s="147"/>
      <c r="V70" s="181"/>
    </row>
    <row r="71" spans="1:22" ht="18">
      <c r="A71">
        <v>10</v>
      </c>
      <c r="B71">
        <v>4</v>
      </c>
      <c r="C71" s="155"/>
      <c r="D71" s="125" t="str">
        <f>INDEX($D$2:$D$11,A71)</f>
        <v>LAUDANO VI PUNIRA'</v>
      </c>
      <c r="E71" s="141"/>
      <c r="F71" s="143"/>
      <c r="G71" s="126" t="str">
        <f>INDEX($D$2:$D$11,B71)</f>
        <v>GEPPETTOS</v>
      </c>
      <c r="H71" s="192"/>
      <c r="I71" s="142"/>
      <c r="J71" s="129"/>
      <c r="K71" s="181"/>
      <c r="L71" s="151">
        <v>5</v>
      </c>
      <c r="M71" s="167"/>
      <c r="N71" s="154"/>
      <c r="O71" s="165"/>
      <c r="P71" s="147"/>
      <c r="Q71" s="151">
        <v>10</v>
      </c>
      <c r="R71" s="167"/>
      <c r="S71" s="154"/>
      <c r="T71" s="165"/>
      <c r="U71" s="147"/>
      <c r="V71" s="181"/>
    </row>
    <row r="72" spans="3:22" ht="14.25">
      <c r="C72" s="155"/>
      <c r="D72" s="156"/>
      <c r="E72" s="157"/>
      <c r="F72" s="158"/>
      <c r="G72" s="157"/>
      <c r="H72" s="157"/>
      <c r="I72" s="158"/>
      <c r="J72" s="158"/>
      <c r="K72" s="181"/>
      <c r="L72" s="187"/>
      <c r="M72"/>
      <c r="N72"/>
      <c r="Q72" s="190"/>
      <c r="R72" s="190"/>
      <c r="S72" s="190"/>
      <c r="T72" s="188"/>
      <c r="U72" s="191"/>
      <c r="V72" s="181"/>
    </row>
    <row r="73" spans="3:22" ht="14.25">
      <c r="C73" s="155"/>
      <c r="D73" s="156"/>
      <c r="E73" s="157"/>
      <c r="F73" s="158"/>
      <c r="G73" s="157"/>
      <c r="H73" s="157"/>
      <c r="I73" s="158"/>
      <c r="J73" s="158"/>
      <c r="K73" s="181"/>
      <c r="L73" s="187"/>
      <c r="M73"/>
      <c r="N73"/>
      <c r="Q73" s="190"/>
      <c r="R73" s="190"/>
      <c r="S73" s="190"/>
      <c r="T73" s="188"/>
      <c r="U73" s="191"/>
      <c r="V73" s="181"/>
    </row>
    <row r="74" spans="3:22" ht="18">
      <c r="C74" s="124" t="s">
        <v>218</v>
      </c>
      <c r="D74" s="125">
        <v>40475</v>
      </c>
      <c r="E74" s="126"/>
      <c r="F74" s="127"/>
      <c r="G74" s="126"/>
      <c r="H74" s="128"/>
      <c r="I74" s="127"/>
      <c r="J74" s="129"/>
      <c r="K74" s="181"/>
      <c r="L74" s="130">
        <v>8</v>
      </c>
      <c r="M74" s="131" t="str">
        <f>M66</f>
        <v>CLASSIFICA</v>
      </c>
      <c r="N74" s="131" t="str">
        <f>N66</f>
        <v>PT</v>
      </c>
      <c r="O74" s="131" t="str">
        <f>O66</f>
        <v>FP</v>
      </c>
      <c r="P74" s="131" t="str">
        <f>P66</f>
        <v>MDFP</v>
      </c>
      <c r="Q74" s="130">
        <v>8</v>
      </c>
      <c r="R74" s="131" t="str">
        <f>R66</f>
        <v>CLASSIFICA</v>
      </c>
      <c r="S74" s="131" t="str">
        <f>S66</f>
        <v>PT</v>
      </c>
      <c r="T74" s="131" t="str">
        <f>T66</f>
        <v>FP</v>
      </c>
      <c r="U74" s="131" t="str">
        <f>U66</f>
        <v>MDFP</v>
      </c>
      <c r="V74" s="181"/>
    </row>
    <row r="75" spans="1:22" ht="18">
      <c r="A75">
        <v>5</v>
      </c>
      <c r="B75">
        <v>4</v>
      </c>
      <c r="C75" s="155"/>
      <c r="D75" s="125" t="str">
        <f>INDEX($D$2:$D$11,A75)</f>
        <v>NEW TIM</v>
      </c>
      <c r="E75" s="141"/>
      <c r="F75" s="142"/>
      <c r="G75" s="126" t="str">
        <f>INDEX($D$2:$D$11,B75)</f>
        <v>GEPPETTOS</v>
      </c>
      <c r="H75" s="141"/>
      <c r="I75" s="143"/>
      <c r="J75" s="129"/>
      <c r="K75" s="181"/>
      <c r="L75" s="144">
        <v>1</v>
      </c>
      <c r="M75" s="161"/>
      <c r="N75" s="162"/>
      <c r="O75" s="163"/>
      <c r="P75" s="147"/>
      <c r="Q75" s="144">
        <v>6</v>
      </c>
      <c r="R75" s="161"/>
      <c r="S75" s="162"/>
      <c r="T75" s="163"/>
      <c r="U75" s="147"/>
      <c r="V75" s="181"/>
    </row>
    <row r="76" spans="1:22" ht="18">
      <c r="A76">
        <v>6</v>
      </c>
      <c r="B76">
        <v>3</v>
      </c>
      <c r="C76" s="155"/>
      <c r="D76" s="125" t="str">
        <f>INDEX($D$2:$D$11,A76)</f>
        <v>I CUCCIOLI</v>
      </c>
      <c r="E76" s="141"/>
      <c r="F76" s="142"/>
      <c r="G76" s="126" t="str">
        <f>INDEX($D$2:$D$11,B76)</f>
        <v>DEPECHE MODE TEAM</v>
      </c>
      <c r="H76" s="141"/>
      <c r="I76" s="142"/>
      <c r="J76" s="129"/>
      <c r="K76" s="181"/>
      <c r="L76" s="149">
        <v>2</v>
      </c>
      <c r="M76" s="166"/>
      <c r="N76" s="136"/>
      <c r="O76" s="137"/>
      <c r="P76" s="147"/>
      <c r="Q76" s="149">
        <v>7</v>
      </c>
      <c r="R76" s="166"/>
      <c r="S76" s="136"/>
      <c r="T76" s="137"/>
      <c r="U76" s="147"/>
      <c r="V76" s="181"/>
    </row>
    <row r="77" spans="1:22" ht="18">
      <c r="A77">
        <v>7</v>
      </c>
      <c r="B77">
        <v>2</v>
      </c>
      <c r="C77" s="155"/>
      <c r="D77" s="125" t="str">
        <f>INDEX($D$2:$D$11,A77)</f>
        <v>L'AMARO PIANTO</v>
      </c>
      <c r="E77" s="141"/>
      <c r="F77" s="143"/>
      <c r="G77" s="126" t="str">
        <f>INDEX($D$2:$D$11,B77)</f>
        <v>TORMENTINO</v>
      </c>
      <c r="H77" s="141"/>
      <c r="I77" s="142"/>
      <c r="J77" s="129"/>
      <c r="K77" s="181"/>
      <c r="L77" s="149">
        <v>3</v>
      </c>
      <c r="M77" s="166"/>
      <c r="N77" s="136"/>
      <c r="O77" s="137"/>
      <c r="P77" s="147"/>
      <c r="Q77" s="149">
        <v>8</v>
      </c>
      <c r="R77" s="166"/>
      <c r="S77" s="136"/>
      <c r="T77" s="137"/>
      <c r="U77" s="147"/>
      <c r="V77" s="181"/>
    </row>
    <row r="78" spans="1:22" ht="18">
      <c r="A78">
        <v>8</v>
      </c>
      <c r="B78">
        <v>1</v>
      </c>
      <c r="C78" s="155"/>
      <c r="D78" s="125" t="str">
        <f>INDEX($D$2:$D$11,A78)</f>
        <v>SONO CONTRO</v>
      </c>
      <c r="E78" s="141"/>
      <c r="F78" s="143"/>
      <c r="G78" s="126" t="str">
        <f>INDEX($D$2:$D$11,B78)</f>
        <v>ALBATROS</v>
      </c>
      <c r="H78" s="141"/>
      <c r="I78" s="142"/>
      <c r="J78" s="129"/>
      <c r="K78" s="181"/>
      <c r="L78" s="149">
        <v>4</v>
      </c>
      <c r="M78" s="166"/>
      <c r="N78" s="136"/>
      <c r="O78" s="137"/>
      <c r="P78" s="147"/>
      <c r="Q78" s="149">
        <v>9</v>
      </c>
      <c r="R78" s="166"/>
      <c r="S78" s="136"/>
      <c r="T78" s="137"/>
      <c r="U78" s="147"/>
      <c r="V78" s="181"/>
    </row>
    <row r="79" spans="1:22" ht="18">
      <c r="A79">
        <v>9</v>
      </c>
      <c r="B79">
        <v>10</v>
      </c>
      <c r="C79" s="155"/>
      <c r="D79" s="125" t="str">
        <f>INDEX($D$2:$D$11,A79)</f>
        <v>WEB SOCCER</v>
      </c>
      <c r="E79" s="141"/>
      <c r="F79" s="143"/>
      <c r="G79" s="126" t="str">
        <f>INDEX($D$2:$D$11,B79)</f>
        <v>LAUDANO VI PUNIRA'</v>
      </c>
      <c r="H79" s="141"/>
      <c r="I79" s="142"/>
      <c r="J79" s="129"/>
      <c r="K79" s="181"/>
      <c r="L79" s="151">
        <v>5</v>
      </c>
      <c r="M79" s="167"/>
      <c r="N79" s="154"/>
      <c r="O79" s="165"/>
      <c r="P79" s="147"/>
      <c r="Q79" s="151">
        <v>10</v>
      </c>
      <c r="R79" s="167"/>
      <c r="S79" s="154"/>
      <c r="T79" s="165"/>
      <c r="U79" s="147"/>
      <c r="V79" s="181"/>
    </row>
    <row r="80" spans="3:22" ht="12.75" customHeight="1">
      <c r="C80" s="155"/>
      <c r="D80" s="156"/>
      <c r="E80" s="157"/>
      <c r="F80" s="158"/>
      <c r="G80" s="157"/>
      <c r="H80" s="157"/>
      <c r="I80" s="158"/>
      <c r="J80" s="158"/>
      <c r="K80" s="193"/>
      <c r="L80" s="194"/>
      <c r="M80"/>
      <c r="N80"/>
      <c r="P80" s="195"/>
      <c r="Q80" s="194"/>
      <c r="R80" s="194"/>
      <c r="S80" s="194"/>
      <c r="T80" s="196"/>
      <c r="U80" s="195"/>
      <c r="V80" s="197"/>
    </row>
    <row r="81" spans="3:22" ht="13.5" customHeight="1">
      <c r="C81" s="155"/>
      <c r="D81" s="156"/>
      <c r="E81" s="157"/>
      <c r="F81" s="158"/>
      <c r="G81" s="157"/>
      <c r="H81" s="157"/>
      <c r="I81" s="158"/>
      <c r="J81" s="158"/>
      <c r="K81" s="193"/>
      <c r="L81" s="194"/>
      <c r="M81"/>
      <c r="N81"/>
      <c r="P81" s="195"/>
      <c r="Q81" s="194"/>
      <c r="R81" s="194"/>
      <c r="S81" s="194"/>
      <c r="T81" s="196"/>
      <c r="U81" s="195"/>
      <c r="V81" s="197"/>
    </row>
    <row r="82" spans="3:22" ht="20.25" customHeight="1">
      <c r="C82" s="124" t="s">
        <v>219</v>
      </c>
      <c r="D82" s="125">
        <v>40482</v>
      </c>
      <c r="E82" s="126"/>
      <c r="F82" s="127"/>
      <c r="G82" s="126"/>
      <c r="H82" s="128"/>
      <c r="I82" s="127"/>
      <c r="J82" s="129"/>
      <c r="K82" s="193"/>
      <c r="L82" s="130">
        <v>9</v>
      </c>
      <c r="M82" s="131" t="str">
        <f>M74</f>
        <v>CLASSIFICA</v>
      </c>
      <c r="N82" s="131" t="str">
        <f>N74</f>
        <v>PT</v>
      </c>
      <c r="O82" s="131" t="str">
        <f>O74</f>
        <v>FP</v>
      </c>
      <c r="P82" s="131" t="str">
        <f>P74</f>
        <v>MDFP</v>
      </c>
      <c r="Q82" s="130">
        <v>9</v>
      </c>
      <c r="R82" s="131" t="str">
        <f>R74</f>
        <v>CLASSIFICA</v>
      </c>
      <c r="S82" s="131" t="str">
        <f>S74</f>
        <v>PT</v>
      </c>
      <c r="T82" s="131" t="str">
        <f>T74</f>
        <v>FP</v>
      </c>
      <c r="U82" s="131" t="str">
        <f>U74</f>
        <v>MDFP</v>
      </c>
      <c r="V82" s="197"/>
    </row>
    <row r="83" spans="1:23" ht="18">
      <c r="A83">
        <v>1</v>
      </c>
      <c r="B83">
        <v>9</v>
      </c>
      <c r="C83" s="155"/>
      <c r="D83" s="125" t="str">
        <f>INDEX($D$2:$D$11,A83)</f>
        <v>ALBATROS</v>
      </c>
      <c r="E83" s="141"/>
      <c r="F83" s="198"/>
      <c r="G83" s="126" t="str">
        <f>INDEX($D$2:$D$11,B83)</f>
        <v>WEB SOCCER</v>
      </c>
      <c r="H83" s="141"/>
      <c r="I83" s="143"/>
      <c r="J83" s="129"/>
      <c r="K83" s="193"/>
      <c r="L83" s="144">
        <v>1</v>
      </c>
      <c r="M83" s="161"/>
      <c r="N83" s="162"/>
      <c r="O83" s="163"/>
      <c r="P83" s="147"/>
      <c r="Q83" s="144">
        <v>6</v>
      </c>
      <c r="R83" s="161"/>
      <c r="S83" s="162"/>
      <c r="T83" s="163"/>
      <c r="U83" s="147"/>
      <c r="V83" s="197"/>
      <c r="W83" s="199"/>
    </row>
    <row r="84" spans="1:22" ht="18">
      <c r="A84">
        <v>2</v>
      </c>
      <c r="B84">
        <v>8</v>
      </c>
      <c r="C84" s="155"/>
      <c r="D84" s="125" t="str">
        <f>INDEX($D$2:$D$11,A84)</f>
        <v>TORMENTINO</v>
      </c>
      <c r="E84" s="141"/>
      <c r="F84" s="142"/>
      <c r="G84" s="126" t="str">
        <f>INDEX($D$2:$D$11,B84)</f>
        <v>SONO CONTRO</v>
      </c>
      <c r="H84" s="141"/>
      <c r="I84" s="143"/>
      <c r="J84" s="129"/>
      <c r="K84" s="193"/>
      <c r="L84" s="149">
        <v>2</v>
      </c>
      <c r="M84" s="166"/>
      <c r="N84" s="136"/>
      <c r="O84" s="137"/>
      <c r="P84" s="147"/>
      <c r="Q84" s="149">
        <v>7</v>
      </c>
      <c r="R84" s="166"/>
      <c r="S84" s="136"/>
      <c r="T84" s="137"/>
      <c r="U84" s="147"/>
      <c r="V84" s="197"/>
    </row>
    <row r="85" spans="1:22" ht="18">
      <c r="A85">
        <v>3</v>
      </c>
      <c r="B85">
        <v>7</v>
      </c>
      <c r="C85" s="155"/>
      <c r="D85" s="125" t="str">
        <f>INDEX($D$2:$D$11,A85)</f>
        <v>DEPECHE MODE TEAM</v>
      </c>
      <c r="E85" s="141"/>
      <c r="F85" s="143"/>
      <c r="G85" s="126" t="str">
        <f>INDEX($D$2:$D$11,B85)</f>
        <v>L'AMARO PIANTO</v>
      </c>
      <c r="H85" s="141"/>
      <c r="I85" s="142"/>
      <c r="J85" s="129"/>
      <c r="K85" s="193"/>
      <c r="L85" s="149">
        <v>3</v>
      </c>
      <c r="M85" s="166"/>
      <c r="N85" s="136"/>
      <c r="O85" s="137"/>
      <c r="P85" s="147"/>
      <c r="Q85" s="149">
        <v>8</v>
      </c>
      <c r="R85" s="166"/>
      <c r="S85" s="136"/>
      <c r="T85" s="137"/>
      <c r="U85" s="147"/>
      <c r="V85" s="197"/>
    </row>
    <row r="86" spans="1:22" ht="18">
      <c r="A86">
        <v>4</v>
      </c>
      <c r="B86">
        <v>6</v>
      </c>
      <c r="C86" s="155"/>
      <c r="D86" s="125" t="str">
        <f>INDEX($D$2:$D$11,A86)</f>
        <v>GEPPETTOS</v>
      </c>
      <c r="E86" s="141"/>
      <c r="F86" s="143"/>
      <c r="G86" s="126" t="str">
        <f>INDEX($D$2:$D$11,B86)</f>
        <v>I CUCCIOLI</v>
      </c>
      <c r="H86" s="141"/>
      <c r="I86" s="142"/>
      <c r="J86" s="129"/>
      <c r="K86" s="193"/>
      <c r="L86" s="149">
        <v>4</v>
      </c>
      <c r="M86" s="166"/>
      <c r="N86" s="136"/>
      <c r="O86" s="137"/>
      <c r="P86" s="147"/>
      <c r="Q86" s="149">
        <v>9</v>
      </c>
      <c r="R86" s="166"/>
      <c r="S86" s="136"/>
      <c r="T86" s="137"/>
      <c r="U86" s="147"/>
      <c r="V86" s="197"/>
    </row>
    <row r="87" spans="1:22" ht="18">
      <c r="A87">
        <v>10</v>
      </c>
      <c r="B87">
        <v>5</v>
      </c>
      <c r="C87" s="155"/>
      <c r="D87" s="125" t="str">
        <f>INDEX($D$2:$D$11,A87)</f>
        <v>LAUDANO VI PUNIRA'</v>
      </c>
      <c r="E87" s="141"/>
      <c r="F87" s="143"/>
      <c r="G87" s="126" t="str">
        <f>INDEX($D$2:$D$11,B87)</f>
        <v>NEW TIM</v>
      </c>
      <c r="H87" s="141"/>
      <c r="I87" s="142"/>
      <c r="J87" s="129"/>
      <c r="K87" s="193"/>
      <c r="L87" s="151">
        <v>5</v>
      </c>
      <c r="M87" s="167"/>
      <c r="N87" s="154"/>
      <c r="O87" s="165"/>
      <c r="P87" s="147"/>
      <c r="Q87" s="151">
        <v>10</v>
      </c>
      <c r="R87" s="167"/>
      <c r="S87" s="154"/>
      <c r="T87" s="165"/>
      <c r="U87" s="147"/>
      <c r="V87" s="197"/>
    </row>
    <row r="88" spans="13:14" ht="12.75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116"/>
      <c r="N92" s="116"/>
      <c r="O92" s="168"/>
    </row>
    <row r="93" spans="13:15" ht="18">
      <c r="M93" s="200"/>
      <c r="N93" s="200"/>
      <c r="O93" s="201"/>
    </row>
    <row r="94" spans="13:15" ht="18">
      <c r="M94" s="200"/>
      <c r="N94" s="200"/>
      <c r="O94" s="201"/>
    </row>
  </sheetData>
  <sheetProtection selectLockedCells="1" selectUnlockedCells="1"/>
  <printOptions horizontalCentered="1" verticalCentered="1"/>
  <pageMargins left="0.31527777777777777" right="0.27569444444444446" top="0.43333333333333335" bottom="0.5118055555555555" header="0.27569444444444446" footer="0.5118055555555555"/>
  <pageSetup fitToHeight="1" fitToWidth="1" horizontalDpi="300" verticalDpi="300" orientation="portrait" paperSize="9"/>
  <headerFooter alignWithMargins="0">
    <oddHeader>&amp;C&amp;"Tahoma,Standard"&amp;24www.fantacinico.it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116">
    <pageSetUpPr fitToPage="1"/>
  </sheetPr>
  <dimension ref="A1:AK94"/>
  <sheetViews>
    <sheetView zoomScale="86" zoomScaleNormal="86" zoomScalePageLayoutView="0" workbookViewId="0" topLeftCell="A6">
      <selection activeCell="G25" sqref="G25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4.421875" style="0" customWidth="1"/>
    <col min="4" max="4" width="23.00390625" style="97" bestFit="1" customWidth="1"/>
    <col min="5" max="5" width="3.00390625" style="98" customWidth="1"/>
    <col min="6" max="6" width="8.57421875" style="99" customWidth="1"/>
    <col min="7" max="7" width="23.00390625" style="98" bestFit="1" customWidth="1"/>
    <col min="8" max="8" width="3.00390625" style="98" customWidth="1"/>
    <col min="9" max="9" width="7.140625" style="99" customWidth="1"/>
    <col min="10" max="10" width="10.00390625" style="98" customWidth="1"/>
    <col min="11" max="11" width="4.57421875" style="100" customWidth="1"/>
    <col min="12" max="12" width="4.28125" style="101" customWidth="1"/>
    <col min="13" max="13" width="16.7109375" style="101" customWidth="1"/>
    <col min="14" max="14" width="4.57421875" style="101" customWidth="1"/>
    <col min="15" max="15" width="10.7109375" style="102" customWidth="1"/>
    <col min="16" max="16" width="6.57421875" style="103" customWidth="1"/>
    <col min="17" max="17" width="4.28125" style="0" customWidth="1"/>
    <col min="18" max="18" width="19.28125" style="0" customWidth="1"/>
    <col min="19" max="19" width="4.7109375" style="0" customWidth="1"/>
    <col min="20" max="20" width="9.8515625" style="102" customWidth="1"/>
    <col min="21" max="21" width="7.28125" style="104" customWidth="1"/>
    <col min="22" max="22" width="4.8515625" style="0" customWidth="1"/>
    <col min="23" max="23" width="8.28125" style="0" customWidth="1"/>
    <col min="24" max="24" width="21.28125" style="0" customWidth="1"/>
    <col min="25" max="25" width="6.00390625" style="0" customWidth="1"/>
    <col min="26" max="26" width="10.28125" style="102" customWidth="1"/>
    <col min="27" max="27" width="7.28125" style="0" customWidth="1"/>
    <col min="28" max="28" width="6.00390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6" width="5.00390625" style="0" customWidth="1"/>
    <col min="37" max="37" width="5.421875" style="0" customWidth="1"/>
    <col min="38" max="39" width="5.140625" style="0" customWidth="1"/>
  </cols>
  <sheetData>
    <row r="1" spans="7:14" ht="12.75">
      <c r="G1" s="105"/>
      <c r="H1" s="105"/>
      <c r="I1" s="106"/>
      <c r="J1" s="105"/>
      <c r="K1" s="107"/>
      <c r="L1" s="108"/>
      <c r="M1" s="108"/>
      <c r="N1" s="108"/>
    </row>
    <row r="2" spans="2:14" ht="12.75">
      <c r="B2" s="109">
        <v>1</v>
      </c>
      <c r="D2" t="s">
        <v>107</v>
      </c>
      <c r="G2" s="116"/>
      <c r="H2" s="105"/>
      <c r="I2" s="106"/>
      <c r="J2" s="106"/>
      <c r="K2" s="111"/>
      <c r="L2" s="112"/>
      <c r="M2" s="112"/>
      <c r="N2" s="112"/>
    </row>
    <row r="3" spans="2:26" ht="12.75">
      <c r="B3" s="109">
        <v>2</v>
      </c>
      <c r="D3" t="s">
        <v>103</v>
      </c>
      <c r="G3" s="116"/>
      <c r="H3" s="105"/>
      <c r="I3" s="106"/>
      <c r="J3" s="106"/>
      <c r="K3" s="111"/>
      <c r="L3" s="112"/>
      <c r="M3" s="112"/>
      <c r="N3" s="112"/>
      <c r="Z3" s="102" t="s">
        <v>201</v>
      </c>
    </row>
    <row r="4" spans="2:26" ht="12.75">
      <c r="B4" s="109">
        <v>3</v>
      </c>
      <c r="D4" t="s">
        <v>109</v>
      </c>
      <c r="G4" s="116"/>
      <c r="H4" s="105"/>
      <c r="I4" s="106"/>
      <c r="J4" s="106"/>
      <c r="K4" s="111"/>
      <c r="L4" s="112"/>
      <c r="M4" s="112"/>
      <c r="N4" s="112"/>
      <c r="Z4" s="102" t="s">
        <v>202</v>
      </c>
    </row>
    <row r="5" spans="2:14" ht="12.75">
      <c r="B5" s="109">
        <v>4</v>
      </c>
      <c r="D5" t="s">
        <v>105</v>
      </c>
      <c r="G5" s="116"/>
      <c r="H5" s="105"/>
      <c r="I5" s="106"/>
      <c r="J5" s="106"/>
      <c r="K5" s="111"/>
      <c r="L5" s="112"/>
      <c r="M5" s="112"/>
      <c r="N5" s="112"/>
    </row>
    <row r="6" spans="2:14" ht="12.75">
      <c r="B6" s="109">
        <v>5</v>
      </c>
      <c r="D6" t="s">
        <v>2</v>
      </c>
      <c r="G6" s="116"/>
      <c r="H6" s="114"/>
      <c r="I6" s="106"/>
      <c r="J6" s="106"/>
      <c r="K6" s="111"/>
      <c r="L6" s="112"/>
      <c r="M6" s="112"/>
      <c r="N6" s="112"/>
    </row>
    <row r="7" spans="2:14" ht="12.75">
      <c r="B7" s="109">
        <v>6</v>
      </c>
      <c r="D7" t="s">
        <v>6</v>
      </c>
      <c r="H7" s="114"/>
      <c r="I7" s="106"/>
      <c r="J7" s="106"/>
      <c r="K7" s="111"/>
      <c r="L7" s="112"/>
      <c r="M7" s="112"/>
      <c r="N7" s="112"/>
    </row>
    <row r="8" spans="2:14" ht="12.75">
      <c r="B8" s="109">
        <v>7</v>
      </c>
      <c r="D8" t="s">
        <v>4</v>
      </c>
      <c r="G8" s="116"/>
      <c r="H8" s="114"/>
      <c r="I8" s="106"/>
      <c r="J8" s="106"/>
      <c r="K8" s="111"/>
      <c r="L8" s="112"/>
      <c r="M8" s="112"/>
      <c r="N8" s="112"/>
    </row>
    <row r="9" spans="2:14" ht="12.75">
      <c r="B9" s="109">
        <v>8</v>
      </c>
      <c r="D9" t="s">
        <v>0</v>
      </c>
      <c r="G9" s="116"/>
      <c r="H9" s="114"/>
      <c r="I9" s="106"/>
      <c r="J9" s="106"/>
      <c r="K9" s="111"/>
      <c r="L9" s="112"/>
      <c r="M9" s="112"/>
      <c r="N9" s="112"/>
    </row>
    <row r="10" spans="2:14" ht="12.75">
      <c r="B10" s="109">
        <v>9</v>
      </c>
      <c r="D10" t="s">
        <v>111</v>
      </c>
      <c r="G10" s="116"/>
      <c r="H10" s="114"/>
      <c r="I10" s="106"/>
      <c r="J10" s="106"/>
      <c r="K10" s="111"/>
      <c r="L10" s="112"/>
      <c r="M10" s="112"/>
      <c r="N10" s="112"/>
    </row>
    <row r="11" spans="2:14" ht="12.75">
      <c r="B11" s="109">
        <v>10</v>
      </c>
      <c r="D11" t="s">
        <v>8</v>
      </c>
      <c r="G11" s="116"/>
      <c r="H11" s="114"/>
      <c r="I11" s="106"/>
      <c r="J11" s="106"/>
      <c r="K11" s="111"/>
      <c r="L11" s="112"/>
      <c r="M11" s="112"/>
      <c r="N11" s="112"/>
    </row>
    <row r="12" spans="2:14" ht="12.75">
      <c r="B12" s="109"/>
      <c r="D12" s="115"/>
      <c r="G12" s="116"/>
      <c r="H12" s="114"/>
      <c r="I12" s="106"/>
      <c r="J12" s="106"/>
      <c r="K12" s="111"/>
      <c r="L12" s="112"/>
      <c r="M12" s="112"/>
      <c r="N12" s="112"/>
    </row>
    <row r="13" spans="2:14" ht="12.75">
      <c r="B13" s="109"/>
      <c r="D13" s="115"/>
      <c r="G13" s="116"/>
      <c r="H13" s="114"/>
      <c r="I13" s="106"/>
      <c r="J13" s="106"/>
      <c r="K13" s="111"/>
      <c r="L13" s="112"/>
      <c r="M13" s="112"/>
      <c r="N13" s="112"/>
    </row>
    <row r="14" spans="2:14" ht="12.75">
      <c r="B14" s="109"/>
      <c r="D14" s="115"/>
      <c r="G14" s="116"/>
      <c r="H14" s="114"/>
      <c r="I14" s="106"/>
      <c r="J14" s="106"/>
      <c r="K14" s="111"/>
      <c r="L14" s="112"/>
      <c r="M14" s="112"/>
      <c r="N14" s="112"/>
    </row>
    <row r="15" spans="2:14" ht="12.75">
      <c r="B15" s="109"/>
      <c r="D15" s="115"/>
      <c r="G15" s="116"/>
      <c r="H15" s="114"/>
      <c r="I15" s="106"/>
      <c r="J15" s="106"/>
      <c r="K15" s="111"/>
      <c r="L15" s="112"/>
      <c r="M15" s="112"/>
      <c r="N15" s="112"/>
    </row>
    <row r="16" spans="7:16" ht="12.75">
      <c r="G16" s="115"/>
      <c r="H16" s="115"/>
      <c r="J16" s="99"/>
      <c r="L16" s="117"/>
      <c r="M16" s="117"/>
      <c r="N16" s="117"/>
      <c r="P16" s="104"/>
    </row>
    <row r="17" spans="7:37" ht="14.25" thickBot="1" thickTop="1">
      <c r="G17" s="115"/>
      <c r="H17" s="115"/>
      <c r="J17" s="99"/>
      <c r="L17" s="117"/>
      <c r="M17" s="117"/>
      <c r="N17" s="117"/>
      <c r="P17" s="104"/>
      <c r="X17" s="118" t="s">
        <v>203</v>
      </c>
      <c r="Y17" s="119" t="s">
        <v>204</v>
      </c>
      <c r="Z17" s="120" t="s">
        <v>205</v>
      </c>
      <c r="AA17" s="121" t="s">
        <v>206</v>
      </c>
      <c r="AC17" s="122">
        <v>10</v>
      </c>
      <c r="AD17" s="123">
        <v>11</v>
      </c>
      <c r="AE17" s="122">
        <v>12</v>
      </c>
      <c r="AF17" s="123">
        <v>13</v>
      </c>
      <c r="AG17" s="122">
        <v>14</v>
      </c>
      <c r="AH17" s="123">
        <v>15</v>
      </c>
      <c r="AI17" s="122">
        <v>16</v>
      </c>
      <c r="AJ17" s="123">
        <v>17</v>
      </c>
      <c r="AK17" s="122">
        <v>18</v>
      </c>
    </row>
    <row r="18" spans="3:37" ht="19.5" thickBot="1" thickTop="1">
      <c r="C18" s="124" t="s">
        <v>220</v>
      </c>
      <c r="D18" s="202">
        <v>40489</v>
      </c>
      <c r="E18" s="126"/>
      <c r="F18" s="127"/>
      <c r="G18" s="126"/>
      <c r="H18" s="128"/>
      <c r="I18" s="127"/>
      <c r="J18" s="129"/>
      <c r="L18" s="130">
        <v>1</v>
      </c>
      <c r="M18" s="131" t="s">
        <v>208</v>
      </c>
      <c r="N18" s="132" t="s">
        <v>204</v>
      </c>
      <c r="O18" s="133" t="s">
        <v>209</v>
      </c>
      <c r="P18" s="134" t="s">
        <v>210</v>
      </c>
      <c r="Q18" s="130">
        <v>1</v>
      </c>
      <c r="R18" s="131" t="s">
        <v>208</v>
      </c>
      <c r="S18" s="132" t="s">
        <v>204</v>
      </c>
      <c r="T18" s="133" t="s">
        <v>209</v>
      </c>
      <c r="U18" s="134" t="s">
        <v>210</v>
      </c>
      <c r="X18" s="145"/>
      <c r="Y18" s="136"/>
      <c r="Z18" s="137"/>
      <c r="AA18" s="138"/>
      <c r="AB18" s="137"/>
      <c r="AC18" s="139"/>
      <c r="AD18" s="139"/>
      <c r="AE18" s="139"/>
      <c r="AF18" s="139"/>
      <c r="AG18" s="139"/>
      <c r="AH18" s="139"/>
      <c r="AI18" s="139"/>
      <c r="AJ18" s="139"/>
      <c r="AK18" s="139"/>
    </row>
    <row r="19" spans="1:37" ht="18.75" thickBot="1">
      <c r="A19">
        <v>10</v>
      </c>
      <c r="B19">
        <v>1</v>
      </c>
      <c r="C19" s="140"/>
      <c r="D19" s="125" t="str">
        <f>INDEX($D$2:$D$11,A19)</f>
        <v>LAUDANO VI PUNIRA'</v>
      </c>
      <c r="E19" s="141"/>
      <c r="F19" s="142"/>
      <c r="G19" s="126" t="str">
        <f>INDEX($D$2:$D$11,B19)</f>
        <v>ALBATROS</v>
      </c>
      <c r="H19" s="141"/>
      <c r="I19" s="143"/>
      <c r="J19" s="129"/>
      <c r="L19" s="144">
        <v>1</v>
      </c>
      <c r="M19" s="145"/>
      <c r="N19" s="136"/>
      <c r="O19" s="137"/>
      <c r="P19" s="146"/>
      <c r="Q19" s="144">
        <v>6</v>
      </c>
      <c r="R19" s="145"/>
      <c r="S19" s="136"/>
      <c r="T19" s="137"/>
      <c r="U19" s="147"/>
      <c r="X19" s="145"/>
      <c r="Y19" s="136"/>
      <c r="Z19" s="137"/>
      <c r="AA19" s="138"/>
      <c r="AB19" s="137"/>
      <c r="AC19" s="139"/>
      <c r="AD19" s="139"/>
      <c r="AE19" s="139"/>
      <c r="AF19" s="139"/>
      <c r="AG19" s="139"/>
      <c r="AH19" s="139"/>
      <c r="AI19" s="139"/>
      <c r="AJ19" s="139"/>
      <c r="AK19" s="139"/>
    </row>
    <row r="20" spans="1:37" ht="18.75" thickBot="1">
      <c r="A20">
        <v>5</v>
      </c>
      <c r="B20">
        <v>6</v>
      </c>
      <c r="C20" s="148"/>
      <c r="D20" s="125" t="str">
        <f>INDEX($D$2:$D$11,A20)</f>
        <v>NEW TIM</v>
      </c>
      <c r="E20" s="141"/>
      <c r="F20" s="142"/>
      <c r="G20" s="126" t="str">
        <f>INDEX($D$2:$D$11,B20)</f>
        <v>I CUCCIOLI</v>
      </c>
      <c r="H20" s="176"/>
      <c r="I20" s="142"/>
      <c r="J20" s="129"/>
      <c r="L20" s="149">
        <v>2</v>
      </c>
      <c r="M20" s="145"/>
      <c r="N20" s="136"/>
      <c r="O20" s="137"/>
      <c r="P20" s="146"/>
      <c r="Q20" s="149">
        <v>7</v>
      </c>
      <c r="R20" s="145"/>
      <c r="S20" s="136"/>
      <c r="T20" s="137"/>
      <c r="U20" s="147"/>
      <c r="X20" s="150"/>
      <c r="Y20" s="136"/>
      <c r="Z20" s="137"/>
      <c r="AA20" s="138"/>
      <c r="AB20" s="137"/>
      <c r="AC20" s="139"/>
      <c r="AD20" s="139"/>
      <c r="AE20" s="139"/>
      <c r="AF20" s="139"/>
      <c r="AG20" s="139"/>
      <c r="AH20" s="139"/>
      <c r="AI20" s="139"/>
      <c r="AJ20" s="139"/>
      <c r="AK20" s="139"/>
    </row>
    <row r="21" spans="1:37" ht="18.75" thickBot="1">
      <c r="A21">
        <v>4</v>
      </c>
      <c r="B21">
        <v>7</v>
      </c>
      <c r="C21" s="148"/>
      <c r="D21" s="125" t="str">
        <f>INDEX($D$2:$D$11,A21)</f>
        <v>GEPPETTOS</v>
      </c>
      <c r="E21" s="141"/>
      <c r="F21" s="143"/>
      <c r="G21" s="126" t="str">
        <f>INDEX($D$2:$D$11,B21)</f>
        <v>L'AMARO PIANTO</v>
      </c>
      <c r="H21" s="176"/>
      <c r="I21" s="142"/>
      <c r="J21" s="129"/>
      <c r="L21" s="149">
        <v>3</v>
      </c>
      <c r="M21" s="145"/>
      <c r="N21" s="136"/>
      <c r="O21" s="137"/>
      <c r="P21" s="146"/>
      <c r="Q21" s="149">
        <v>8</v>
      </c>
      <c r="R21" s="145"/>
      <c r="S21" s="136"/>
      <c r="T21" s="137"/>
      <c r="U21" s="147"/>
      <c r="X21" s="135"/>
      <c r="Y21" s="136"/>
      <c r="Z21" s="137"/>
      <c r="AA21" s="138"/>
      <c r="AB21" s="137"/>
      <c r="AC21" s="139"/>
      <c r="AD21" s="139"/>
      <c r="AE21" s="139"/>
      <c r="AF21" s="139"/>
      <c r="AG21" s="139"/>
      <c r="AH21" s="139"/>
      <c r="AI21" s="139"/>
      <c r="AJ21" s="139"/>
      <c r="AK21" s="139"/>
    </row>
    <row r="22" spans="1:37" ht="18.75" thickBot="1">
      <c r="A22">
        <v>3</v>
      </c>
      <c r="B22">
        <v>8</v>
      </c>
      <c r="C22" s="148"/>
      <c r="D22" s="125" t="str">
        <f>INDEX($D$2:$D$11,A22)</f>
        <v>DEPECHE MODE TEAM</v>
      </c>
      <c r="E22" s="141"/>
      <c r="F22" s="143"/>
      <c r="G22" s="126" t="str">
        <f>INDEX($D$2:$D$11,B22)</f>
        <v>SONO CONTRO</v>
      </c>
      <c r="H22" s="176"/>
      <c r="I22" s="142"/>
      <c r="J22" s="129"/>
      <c r="L22" s="149">
        <v>4</v>
      </c>
      <c r="M22" s="145"/>
      <c r="N22" s="136"/>
      <c r="O22" s="137"/>
      <c r="P22" s="146"/>
      <c r="Q22" s="149">
        <v>9</v>
      </c>
      <c r="R22" s="145"/>
      <c r="S22" s="136"/>
      <c r="T22" s="137"/>
      <c r="U22" s="147"/>
      <c r="X22" s="145"/>
      <c r="Y22" s="136"/>
      <c r="Z22" s="137"/>
      <c r="AA22" s="138"/>
      <c r="AB22" s="137"/>
      <c r="AC22" s="139"/>
      <c r="AD22" s="139"/>
      <c r="AE22" s="139"/>
      <c r="AF22" s="139"/>
      <c r="AG22" s="139"/>
      <c r="AH22" s="139"/>
      <c r="AI22" s="139"/>
      <c r="AJ22" s="139"/>
      <c r="AK22" s="139"/>
    </row>
    <row r="23" spans="1:37" ht="18.75" thickBot="1">
      <c r="A23">
        <v>2</v>
      </c>
      <c r="B23">
        <v>9</v>
      </c>
      <c r="C23" s="148"/>
      <c r="D23" s="125" t="str">
        <f>INDEX($D$2:$D$11,A23)</f>
        <v>TORMENTINO</v>
      </c>
      <c r="E23" s="141"/>
      <c r="F23" s="143"/>
      <c r="G23" s="126" t="str">
        <f>INDEX($D$2:$D$11,B23)</f>
        <v>WEB SOCCER</v>
      </c>
      <c r="H23" s="176"/>
      <c r="I23" s="142"/>
      <c r="J23" s="129"/>
      <c r="L23" s="151">
        <v>5</v>
      </c>
      <c r="M23" s="152"/>
      <c r="N23" s="136"/>
      <c r="O23" s="137"/>
      <c r="P23" s="146"/>
      <c r="Q23" s="151">
        <v>10</v>
      </c>
      <c r="R23" s="153"/>
      <c r="S23" s="154"/>
      <c r="T23" s="137"/>
      <c r="U23" s="147"/>
      <c r="X23" s="145"/>
      <c r="Y23" s="136"/>
      <c r="Z23" s="137"/>
      <c r="AA23" s="138"/>
      <c r="AB23" s="137"/>
      <c r="AC23" s="139"/>
      <c r="AD23" s="139"/>
      <c r="AE23" s="139"/>
      <c r="AF23" s="139"/>
      <c r="AG23" s="139"/>
      <c r="AH23" s="139"/>
      <c r="AI23" s="139"/>
      <c r="AJ23" s="139"/>
      <c r="AK23" s="139"/>
    </row>
    <row r="24" spans="3:37" ht="18.75" thickTop="1">
      <c r="C24" s="155"/>
      <c r="D24" s="156"/>
      <c r="E24" s="157"/>
      <c r="F24" s="158"/>
      <c r="G24" s="157"/>
      <c r="H24" s="157"/>
      <c r="I24" s="158"/>
      <c r="J24" s="158"/>
      <c r="L24" s="159"/>
      <c r="M24" s="159"/>
      <c r="N24" s="159"/>
      <c r="X24" s="150"/>
      <c r="Y24" s="136"/>
      <c r="Z24" s="137"/>
      <c r="AA24" s="138"/>
      <c r="AB24" s="137"/>
      <c r="AC24" s="139"/>
      <c r="AD24" s="139"/>
      <c r="AE24" s="139"/>
      <c r="AF24" s="139"/>
      <c r="AG24" s="139"/>
      <c r="AH24" s="139"/>
      <c r="AI24" s="139"/>
      <c r="AJ24" s="139"/>
      <c r="AK24" s="139"/>
    </row>
    <row r="25" spans="3:37" ht="18.75" thickBot="1">
      <c r="C25" s="155"/>
      <c r="D25" s="156"/>
      <c r="E25" s="157"/>
      <c r="F25" s="158"/>
      <c r="G25" s="157"/>
      <c r="H25" s="157"/>
      <c r="I25" s="158"/>
      <c r="J25" s="158"/>
      <c r="L25" s="159"/>
      <c r="M25" s="159"/>
      <c r="N25" s="159"/>
      <c r="X25" s="145"/>
      <c r="Y25" s="136"/>
      <c r="Z25" s="137"/>
      <c r="AA25" s="138"/>
      <c r="AB25" s="137"/>
      <c r="AC25" s="139"/>
      <c r="AD25" s="139"/>
      <c r="AE25" s="139"/>
      <c r="AF25" s="139"/>
      <c r="AG25" s="139"/>
      <c r="AH25" s="139"/>
      <c r="AI25" s="139"/>
      <c r="AJ25" s="139"/>
      <c r="AK25" s="139"/>
    </row>
    <row r="26" spans="3:37" ht="19.5" thickBot="1" thickTop="1">
      <c r="C26" s="124" t="s">
        <v>221</v>
      </c>
      <c r="D26" s="361">
        <v>40492</v>
      </c>
      <c r="E26" s="362"/>
      <c r="F26" s="363"/>
      <c r="G26" s="362"/>
      <c r="H26" s="128"/>
      <c r="I26" s="127"/>
      <c r="J26" s="129"/>
      <c r="L26" s="130">
        <v>2</v>
      </c>
      <c r="M26" s="131" t="str">
        <f>M18</f>
        <v>CLASSIFICA</v>
      </c>
      <c r="N26" s="131" t="str">
        <f>N18</f>
        <v>PT</v>
      </c>
      <c r="O26" s="131" t="str">
        <f>O18</f>
        <v>FP</v>
      </c>
      <c r="P26" s="131" t="str">
        <f>P18</f>
        <v>MDFP</v>
      </c>
      <c r="Q26" s="130">
        <v>2</v>
      </c>
      <c r="R26" s="131" t="str">
        <f>R18</f>
        <v>CLASSIFICA</v>
      </c>
      <c r="S26" s="131" t="str">
        <f>S18</f>
        <v>PT</v>
      </c>
      <c r="T26" s="131" t="str">
        <f>T18</f>
        <v>FP</v>
      </c>
      <c r="U26" s="131" t="str">
        <f>U18</f>
        <v>MDFP</v>
      </c>
      <c r="X26" s="145"/>
      <c r="Y26" s="136"/>
      <c r="Z26" s="137"/>
      <c r="AA26" s="138"/>
      <c r="AB26" s="137"/>
      <c r="AC26" s="139"/>
      <c r="AD26" s="139"/>
      <c r="AE26" s="139"/>
      <c r="AF26" s="139"/>
      <c r="AG26" s="139"/>
      <c r="AH26" s="139"/>
      <c r="AI26" s="139"/>
      <c r="AJ26" s="139"/>
      <c r="AK26" s="139"/>
    </row>
    <row r="27" spans="1:37" ht="18.75" thickBot="1">
      <c r="A27">
        <v>1</v>
      </c>
      <c r="B27">
        <v>2</v>
      </c>
      <c r="C27" s="155"/>
      <c r="D27" s="125" t="str">
        <f>INDEX($D$2:$D$11,A27)</f>
        <v>ALBATROS</v>
      </c>
      <c r="E27" s="141"/>
      <c r="F27" s="142"/>
      <c r="G27" s="126" t="str">
        <f>INDEX($D$2:$D$11,B27)</f>
        <v>TORMENTINO</v>
      </c>
      <c r="H27" s="141"/>
      <c r="I27" s="143"/>
      <c r="J27" s="129"/>
      <c r="L27" s="144">
        <v>1</v>
      </c>
      <c r="M27" s="145"/>
      <c r="N27" s="136"/>
      <c r="O27" s="137"/>
      <c r="P27" s="147"/>
      <c r="Q27" s="144">
        <v>6</v>
      </c>
      <c r="R27" s="161"/>
      <c r="S27" s="162"/>
      <c r="T27" s="163"/>
      <c r="U27" s="147"/>
      <c r="X27" s="164"/>
      <c r="Y27" s="154"/>
      <c r="Z27" s="137"/>
      <c r="AA27" s="138"/>
      <c r="AB27" s="137"/>
      <c r="AC27" s="139"/>
      <c r="AD27" s="139"/>
      <c r="AE27" s="139"/>
      <c r="AF27" s="139"/>
      <c r="AG27" s="139"/>
      <c r="AH27" s="139"/>
      <c r="AI27" s="139"/>
      <c r="AJ27" s="139"/>
      <c r="AK27" s="139"/>
    </row>
    <row r="28" spans="1:21" ht="19.5" thickBot="1" thickTop="1">
      <c r="A28">
        <v>9</v>
      </c>
      <c r="B28">
        <v>3</v>
      </c>
      <c r="C28" s="155"/>
      <c r="D28" s="125" t="str">
        <f>INDEX($D$2:$D$11,A28)</f>
        <v>WEB SOCCER</v>
      </c>
      <c r="E28" s="141"/>
      <c r="F28" s="142"/>
      <c r="G28" s="126" t="str">
        <f>INDEX($D$2:$D$11,B28)</f>
        <v>DEPECHE MODE TEAM</v>
      </c>
      <c r="H28" s="141"/>
      <c r="I28" s="142"/>
      <c r="J28" s="129"/>
      <c r="L28" s="149">
        <v>2</v>
      </c>
      <c r="M28" s="145"/>
      <c r="N28" s="136"/>
      <c r="O28" s="137"/>
      <c r="P28" s="147"/>
      <c r="Q28" s="149">
        <v>7</v>
      </c>
      <c r="R28" s="166"/>
      <c r="S28" s="136"/>
      <c r="T28" s="137"/>
      <c r="U28" s="147"/>
    </row>
    <row r="29" spans="1:21" ht="18.75" thickBot="1">
      <c r="A29">
        <v>8</v>
      </c>
      <c r="B29">
        <v>4</v>
      </c>
      <c r="C29" s="155"/>
      <c r="D29" s="125" t="str">
        <f>INDEX($D$2:$D$11,A29)</f>
        <v>SONO CONTRO</v>
      </c>
      <c r="E29" s="141"/>
      <c r="F29" s="143"/>
      <c r="G29" s="126" t="str">
        <f>INDEX($D$2:$D$11,B29)</f>
        <v>GEPPETTOS</v>
      </c>
      <c r="H29" s="141"/>
      <c r="I29" s="142"/>
      <c r="J29" s="129"/>
      <c r="L29" s="149">
        <v>3</v>
      </c>
      <c r="M29" s="145"/>
      <c r="N29" s="136"/>
      <c r="O29" s="137"/>
      <c r="P29" s="147"/>
      <c r="Q29" s="149">
        <v>8</v>
      </c>
      <c r="R29" s="166"/>
      <c r="S29" s="136"/>
      <c r="T29" s="137"/>
      <c r="U29" s="147"/>
    </row>
    <row r="30" spans="1:21" ht="18.75" thickBot="1">
      <c r="A30">
        <v>7</v>
      </c>
      <c r="B30">
        <v>5</v>
      </c>
      <c r="C30" s="155"/>
      <c r="D30" s="125" t="str">
        <f>INDEX($D$2:$D$11,A30)</f>
        <v>L'AMARO PIANTO</v>
      </c>
      <c r="E30" s="141"/>
      <c r="F30" s="143"/>
      <c r="G30" s="126" t="str">
        <f>INDEX($D$2:$D$11,B30)</f>
        <v>NEW TIM</v>
      </c>
      <c r="H30" s="141"/>
      <c r="I30" s="142"/>
      <c r="J30" s="129"/>
      <c r="L30" s="149">
        <v>4</v>
      </c>
      <c r="M30" s="145"/>
      <c r="N30" s="136"/>
      <c r="O30" s="137"/>
      <c r="P30" s="147"/>
      <c r="Q30" s="149">
        <v>9</v>
      </c>
      <c r="R30" s="166"/>
      <c r="S30" s="136"/>
      <c r="T30" s="137"/>
      <c r="U30" s="147"/>
    </row>
    <row r="31" spans="1:35" ht="18.75" thickBot="1">
      <c r="A31">
        <v>6</v>
      </c>
      <c r="B31">
        <v>10</v>
      </c>
      <c r="C31" s="155"/>
      <c r="D31" s="125" t="str">
        <f>INDEX($D$2:$D$11,A31)</f>
        <v>I CUCCIOLI</v>
      </c>
      <c r="E31" s="141"/>
      <c r="F31" s="143"/>
      <c r="G31" s="126" t="str">
        <f>INDEX($D$2:$D$11,B31)</f>
        <v>LAUDANO VI PUNIRA'</v>
      </c>
      <c r="H31" s="141"/>
      <c r="I31" s="142"/>
      <c r="J31" s="129"/>
      <c r="L31" s="151">
        <v>5</v>
      </c>
      <c r="M31" s="145"/>
      <c r="N31" s="136"/>
      <c r="O31" s="137"/>
      <c r="P31" s="147"/>
      <c r="Q31" s="151">
        <v>10</v>
      </c>
      <c r="R31" s="167"/>
      <c r="S31" s="154"/>
      <c r="T31" s="165"/>
      <c r="U31" s="147"/>
      <c r="Z31"/>
      <c r="AE31" s="139"/>
      <c r="AF31" s="139"/>
      <c r="AG31" s="139"/>
      <c r="AH31" s="139"/>
      <c r="AI31" s="116"/>
    </row>
    <row r="32" spans="3:35" ht="13.5" thickTop="1">
      <c r="C32" s="155"/>
      <c r="D32" s="156"/>
      <c r="E32" s="157"/>
      <c r="F32" s="158"/>
      <c r="G32" s="157"/>
      <c r="H32" s="157"/>
      <c r="I32" s="158"/>
      <c r="J32" s="158"/>
      <c r="L32" s="159"/>
      <c r="M32" s="159"/>
      <c r="N32" s="159"/>
      <c r="O32" s="168"/>
      <c r="P32" s="169"/>
      <c r="Q32" s="170"/>
      <c r="R32" s="170"/>
      <c r="S32" s="170"/>
      <c r="T32" s="168"/>
      <c r="W32" s="171"/>
      <c r="Z32"/>
      <c r="AE32" s="139"/>
      <c r="AF32" s="139"/>
      <c r="AG32" s="139"/>
      <c r="AH32" s="139"/>
      <c r="AI32" s="116"/>
    </row>
    <row r="33" spans="3:35" ht="15" thickBot="1">
      <c r="C33" s="155"/>
      <c r="D33" s="156"/>
      <c r="E33" s="157"/>
      <c r="F33" s="158"/>
      <c r="G33" s="157"/>
      <c r="H33" s="157"/>
      <c r="I33" s="158"/>
      <c r="J33" s="158"/>
      <c r="K33" s="172"/>
      <c r="L33" s="173"/>
      <c r="M33" s="173"/>
      <c r="N33" s="173"/>
      <c r="O33" s="168"/>
      <c r="P33" s="169"/>
      <c r="Q33" s="170"/>
      <c r="R33" s="170"/>
      <c r="S33" s="170"/>
      <c r="T33" s="168"/>
      <c r="U33" s="174"/>
      <c r="V33" s="172"/>
      <c r="Z33"/>
      <c r="AE33" s="139"/>
      <c r="AF33" s="139"/>
      <c r="AG33" s="139"/>
      <c r="AH33" s="139"/>
      <c r="AI33" s="116"/>
    </row>
    <row r="34" spans="3:35" ht="19.5" thickBot="1" thickTop="1">
      <c r="C34" s="124" t="s">
        <v>222</v>
      </c>
      <c r="D34" s="125">
        <v>40496</v>
      </c>
      <c r="E34" s="126"/>
      <c r="F34" s="127"/>
      <c r="G34" s="126"/>
      <c r="H34" s="128"/>
      <c r="I34" s="127"/>
      <c r="J34" s="129"/>
      <c r="K34" s="172"/>
      <c r="L34" s="130">
        <v>3</v>
      </c>
      <c r="M34" s="131" t="str">
        <f>M26</f>
        <v>CLASSIFICA</v>
      </c>
      <c r="N34" s="131" t="str">
        <f>N26</f>
        <v>PT</v>
      </c>
      <c r="O34" s="131" t="str">
        <f>O26</f>
        <v>FP</v>
      </c>
      <c r="P34" s="131" t="str">
        <f>P26</f>
        <v>MDFP</v>
      </c>
      <c r="Q34" s="130">
        <v>3</v>
      </c>
      <c r="R34" s="131" t="str">
        <f>R26</f>
        <v>CLASSIFICA</v>
      </c>
      <c r="S34" s="131" t="str">
        <f>S26</f>
        <v>PT</v>
      </c>
      <c r="T34" s="131" t="str">
        <f>T26</f>
        <v>FP</v>
      </c>
      <c r="U34" s="131" t="str">
        <f>U26</f>
        <v>MDFP</v>
      </c>
      <c r="V34" s="172"/>
      <c r="Z34"/>
      <c r="AE34" s="139"/>
      <c r="AF34" s="139"/>
      <c r="AG34" s="139"/>
      <c r="AH34" s="139"/>
      <c r="AI34" s="116"/>
    </row>
    <row r="35" spans="1:35" ht="18.75" thickBot="1">
      <c r="A35">
        <v>3</v>
      </c>
      <c r="B35">
        <v>1</v>
      </c>
      <c r="C35" s="155"/>
      <c r="D35" s="125" t="str">
        <f>INDEX($D$2:$D$11,A35)</f>
        <v>DEPECHE MODE TEAM</v>
      </c>
      <c r="E35" s="141"/>
      <c r="F35" s="142"/>
      <c r="G35" s="126" t="str">
        <f>INDEX($D$2:$D$11,B35)</f>
        <v>ALBATROS</v>
      </c>
      <c r="H35" s="141"/>
      <c r="I35" s="143"/>
      <c r="J35" s="129"/>
      <c r="K35" s="172"/>
      <c r="L35" s="144">
        <v>1</v>
      </c>
      <c r="M35" s="145"/>
      <c r="N35" s="136"/>
      <c r="O35" s="137"/>
      <c r="P35" s="147"/>
      <c r="Q35" s="144">
        <v>6</v>
      </c>
      <c r="R35" s="145"/>
      <c r="S35" s="136"/>
      <c r="T35" s="137"/>
      <c r="U35" s="138"/>
      <c r="V35" s="172"/>
      <c r="Z35"/>
      <c r="AE35" s="139"/>
      <c r="AF35" s="139"/>
      <c r="AG35" s="139"/>
      <c r="AH35" s="139"/>
      <c r="AI35" s="116"/>
    </row>
    <row r="36" spans="1:35" ht="18.75" thickBot="1">
      <c r="A36">
        <v>7</v>
      </c>
      <c r="B36">
        <v>6</v>
      </c>
      <c r="C36" s="155"/>
      <c r="D36" s="125" t="str">
        <f>INDEX($D$2:$D$11,A36)</f>
        <v>L'AMARO PIANTO</v>
      </c>
      <c r="E36" s="141"/>
      <c r="F36" s="142"/>
      <c r="G36" s="126" t="str">
        <f>INDEX($D$2:$D$11,B36)</f>
        <v>I CUCCIOLI</v>
      </c>
      <c r="H36" s="176"/>
      <c r="I36" s="142"/>
      <c r="J36" s="129"/>
      <c r="K36" s="172"/>
      <c r="L36" s="149">
        <v>2</v>
      </c>
      <c r="M36" s="145"/>
      <c r="N36" s="136"/>
      <c r="O36" s="137"/>
      <c r="P36" s="147"/>
      <c r="Q36" s="149">
        <v>7</v>
      </c>
      <c r="R36" s="145"/>
      <c r="S36" s="136"/>
      <c r="T36" s="137"/>
      <c r="U36" s="138"/>
      <c r="V36" s="172"/>
      <c r="Z36"/>
      <c r="AE36" s="139"/>
      <c r="AF36" s="139"/>
      <c r="AG36" s="139"/>
      <c r="AH36" s="139"/>
      <c r="AI36" s="116"/>
    </row>
    <row r="37" spans="1:35" ht="18.75" thickBot="1">
      <c r="A37">
        <v>5</v>
      </c>
      <c r="B37">
        <v>8</v>
      </c>
      <c r="C37" s="155"/>
      <c r="D37" s="125" t="str">
        <f>INDEX($D$2:$D$11,A37)</f>
        <v>NEW TIM</v>
      </c>
      <c r="E37" s="141"/>
      <c r="F37" s="143"/>
      <c r="G37" s="126" t="str">
        <f>INDEX($D$2:$D$11,B37)</f>
        <v>SONO CONTRO</v>
      </c>
      <c r="H37" s="176"/>
      <c r="I37" s="142"/>
      <c r="J37" s="129"/>
      <c r="K37" s="172"/>
      <c r="L37" s="149">
        <v>3</v>
      </c>
      <c r="M37" s="145"/>
      <c r="N37" s="136"/>
      <c r="O37" s="137"/>
      <c r="P37" s="147"/>
      <c r="Q37" s="149">
        <v>8</v>
      </c>
      <c r="R37" s="145"/>
      <c r="S37" s="136"/>
      <c r="T37" s="137"/>
      <c r="U37" s="138"/>
      <c r="V37" s="172"/>
      <c r="Z37"/>
      <c r="AE37" s="139"/>
      <c r="AF37" s="139"/>
      <c r="AG37" s="139"/>
      <c r="AH37" s="139"/>
      <c r="AI37" s="116"/>
    </row>
    <row r="38" spans="1:35" ht="18.75" thickBot="1">
      <c r="A38">
        <v>4</v>
      </c>
      <c r="B38">
        <v>9</v>
      </c>
      <c r="C38" s="155"/>
      <c r="D38" s="125" t="str">
        <f>INDEX($D$2:$D$11,A38)</f>
        <v>GEPPETTOS</v>
      </c>
      <c r="E38" s="141"/>
      <c r="F38" s="143"/>
      <c r="G38" s="126" t="str">
        <f>INDEX($D$2:$D$11,B38)</f>
        <v>WEB SOCCER</v>
      </c>
      <c r="H38" s="176"/>
      <c r="I38" s="142"/>
      <c r="J38" s="129"/>
      <c r="K38" s="172"/>
      <c r="L38" s="149">
        <v>4</v>
      </c>
      <c r="M38" s="145"/>
      <c r="N38" s="136"/>
      <c r="O38" s="137"/>
      <c r="P38" s="147"/>
      <c r="Q38" s="149">
        <v>9</v>
      </c>
      <c r="R38" s="145"/>
      <c r="S38" s="136"/>
      <c r="T38" s="137"/>
      <c r="U38" s="138"/>
      <c r="V38" s="172"/>
      <c r="Z38"/>
      <c r="AE38" s="139"/>
      <c r="AF38" s="139"/>
      <c r="AG38" s="139"/>
      <c r="AH38" s="139"/>
      <c r="AI38" s="116"/>
    </row>
    <row r="39" spans="1:35" ht="18.75" thickBot="1">
      <c r="A39">
        <v>2</v>
      </c>
      <c r="B39">
        <v>10</v>
      </c>
      <c r="C39" s="155"/>
      <c r="D39" s="125" t="str">
        <f>INDEX($D$2:$D$11,A39)</f>
        <v>TORMENTINO</v>
      </c>
      <c r="E39" s="141"/>
      <c r="F39" s="143"/>
      <c r="G39" s="126" t="str">
        <f>INDEX($D$2:$D$11,B39)</f>
        <v>LAUDANO VI PUNIRA'</v>
      </c>
      <c r="H39" s="176"/>
      <c r="I39" s="142"/>
      <c r="J39" s="129"/>
      <c r="K39" s="172"/>
      <c r="L39" s="151">
        <v>5</v>
      </c>
      <c r="M39" s="145"/>
      <c r="N39" s="136"/>
      <c r="O39" s="137"/>
      <c r="P39" s="147"/>
      <c r="Q39" s="151">
        <v>10</v>
      </c>
      <c r="R39" s="153"/>
      <c r="S39" s="154"/>
      <c r="T39" s="137"/>
      <c r="U39" s="138"/>
      <c r="V39" s="172"/>
      <c r="Z39"/>
      <c r="AE39" s="139"/>
      <c r="AF39" s="139"/>
      <c r="AG39" s="139"/>
      <c r="AH39" s="139"/>
      <c r="AI39" s="116"/>
    </row>
    <row r="40" spans="3:35" ht="15" thickTop="1">
      <c r="C40" s="155"/>
      <c r="D40" s="156"/>
      <c r="E40" s="157"/>
      <c r="F40" s="158"/>
      <c r="G40" s="157"/>
      <c r="H40" s="157"/>
      <c r="I40" s="158"/>
      <c r="J40" s="158"/>
      <c r="K40" s="172"/>
      <c r="L40" s="173"/>
      <c r="M40" s="173"/>
      <c r="N40" s="173"/>
      <c r="O40" s="168"/>
      <c r="P40" s="169"/>
      <c r="Q40" s="170"/>
      <c r="R40" s="170"/>
      <c r="S40" s="170"/>
      <c r="T40" s="168"/>
      <c r="U40" s="174"/>
      <c r="V40" s="172"/>
      <c r="Z40"/>
      <c r="AE40" s="139"/>
      <c r="AF40" s="139"/>
      <c r="AG40" s="139"/>
      <c r="AH40" s="139"/>
      <c r="AI40" s="116"/>
    </row>
    <row r="41" spans="3:26" ht="15" thickBot="1">
      <c r="C41" s="155"/>
      <c r="D41" s="156"/>
      <c r="E41" s="157"/>
      <c r="F41" s="158"/>
      <c r="G41" s="157"/>
      <c r="H41" s="157"/>
      <c r="I41" s="158"/>
      <c r="J41" s="158"/>
      <c r="K41" s="172"/>
      <c r="L41" s="173"/>
      <c r="M41" s="173"/>
      <c r="N41" s="173"/>
      <c r="O41" s="168"/>
      <c r="P41" s="169"/>
      <c r="Q41" s="170"/>
      <c r="R41" s="170"/>
      <c r="S41" s="170"/>
      <c r="T41" s="168"/>
      <c r="U41" s="174"/>
      <c r="V41" s="172"/>
      <c r="Z41"/>
    </row>
    <row r="42" spans="3:30" ht="19.5" thickBot="1" thickTop="1">
      <c r="C42" s="124" t="s">
        <v>223</v>
      </c>
      <c r="D42" s="125">
        <v>40503</v>
      </c>
      <c r="E42" s="126"/>
      <c r="F42" s="127"/>
      <c r="G42" s="126"/>
      <c r="H42" s="128"/>
      <c r="I42" s="127"/>
      <c r="J42" s="129"/>
      <c r="K42" s="172"/>
      <c r="L42" s="130">
        <v>4</v>
      </c>
      <c r="M42" s="131" t="str">
        <f>M34</f>
        <v>CLASSIFICA</v>
      </c>
      <c r="N42" s="131" t="str">
        <f>N34</f>
        <v>PT</v>
      </c>
      <c r="O42" s="131" t="str">
        <f>O34</f>
        <v>FP</v>
      </c>
      <c r="P42" s="131" t="str">
        <f>P34</f>
        <v>MDFP</v>
      </c>
      <c r="Q42" s="130">
        <v>4</v>
      </c>
      <c r="R42" s="131" t="str">
        <f>R34</f>
        <v>CLASSIFICA</v>
      </c>
      <c r="S42" s="131" t="str">
        <f>S34</f>
        <v>PT</v>
      </c>
      <c r="T42" s="131" t="str">
        <f>T34</f>
        <v>FP</v>
      </c>
      <c r="U42" s="131" t="str">
        <f>U34</f>
        <v>MDFP</v>
      </c>
      <c r="V42" s="172"/>
      <c r="Z42"/>
      <c r="AD42" s="101"/>
    </row>
    <row r="43" spans="1:30" ht="18.75" thickBot="1">
      <c r="A43">
        <v>2</v>
      </c>
      <c r="B43">
        <v>3</v>
      </c>
      <c r="C43" s="155"/>
      <c r="D43" s="125" t="str">
        <f>INDEX($D$2:$D$11,A43)</f>
        <v>TORMENTINO</v>
      </c>
      <c r="E43" s="141"/>
      <c r="F43" s="142"/>
      <c r="G43" s="126" t="str">
        <f>INDEX($D$2:$D$11,B43)</f>
        <v>DEPECHE MODE TEAM</v>
      </c>
      <c r="H43" s="141"/>
      <c r="I43" s="143"/>
      <c r="J43" s="129"/>
      <c r="K43" s="172"/>
      <c r="L43" s="144">
        <v>1</v>
      </c>
      <c r="M43" s="161"/>
      <c r="N43" s="162"/>
      <c r="O43" s="163"/>
      <c r="P43" s="147"/>
      <c r="Q43" s="144">
        <v>6</v>
      </c>
      <c r="R43" s="161"/>
      <c r="S43" s="162"/>
      <c r="T43" s="163"/>
      <c r="U43" s="147"/>
      <c r="V43" s="172"/>
      <c r="Z43"/>
      <c r="AD43" s="101"/>
    </row>
    <row r="44" spans="1:30" ht="18.75" thickBot="1">
      <c r="A44">
        <v>1</v>
      </c>
      <c r="B44">
        <v>4</v>
      </c>
      <c r="C44" s="155"/>
      <c r="D44" s="125" t="str">
        <f>INDEX($D$2:$D$11,A44)</f>
        <v>ALBATROS</v>
      </c>
      <c r="E44" s="141"/>
      <c r="F44" s="142"/>
      <c r="G44" s="126" t="str">
        <f>INDEX($D$2:$D$11,B44)</f>
        <v>GEPPETTOS</v>
      </c>
      <c r="H44" s="176"/>
      <c r="I44" s="142"/>
      <c r="J44" s="129"/>
      <c r="K44" s="172"/>
      <c r="L44" s="149">
        <v>2</v>
      </c>
      <c r="M44" s="166"/>
      <c r="N44" s="136"/>
      <c r="O44" s="137"/>
      <c r="P44" s="147"/>
      <c r="Q44" s="149">
        <v>7</v>
      </c>
      <c r="R44" s="166"/>
      <c r="S44" s="136"/>
      <c r="T44" s="137"/>
      <c r="U44" s="147"/>
      <c r="V44" s="172"/>
      <c r="Z44"/>
      <c r="AD44" s="101"/>
    </row>
    <row r="45" spans="1:30" ht="18.75" thickBot="1">
      <c r="A45">
        <v>9</v>
      </c>
      <c r="B45">
        <v>5</v>
      </c>
      <c r="C45" s="155"/>
      <c r="D45" s="125" t="str">
        <f>INDEX($D$2:$D$11,A45)</f>
        <v>WEB SOCCER</v>
      </c>
      <c r="E45" s="141"/>
      <c r="F45" s="143"/>
      <c r="G45" s="126" t="str">
        <f>INDEX($D$2:$D$11,B45)</f>
        <v>NEW TIM</v>
      </c>
      <c r="H45" s="176"/>
      <c r="I45" s="142"/>
      <c r="J45" s="129"/>
      <c r="K45" s="172"/>
      <c r="L45" s="149">
        <v>3</v>
      </c>
      <c r="M45" s="166"/>
      <c r="N45" s="136"/>
      <c r="O45" s="137"/>
      <c r="P45" s="147"/>
      <c r="Q45" s="149">
        <v>8</v>
      </c>
      <c r="R45" s="166"/>
      <c r="S45" s="136"/>
      <c r="T45" s="137"/>
      <c r="U45" s="147"/>
      <c r="V45" s="172"/>
      <c r="Z45"/>
      <c r="AD45" s="101"/>
    </row>
    <row r="46" spans="1:30" ht="18.75" thickBot="1">
      <c r="A46">
        <v>8</v>
      </c>
      <c r="B46">
        <v>6</v>
      </c>
      <c r="C46" s="155"/>
      <c r="D46" s="125" t="str">
        <f>INDEX($D$2:$D$11,A46)</f>
        <v>SONO CONTRO</v>
      </c>
      <c r="E46" s="141"/>
      <c r="F46" s="143"/>
      <c r="G46" s="126" t="str">
        <f>INDEX($D$2:$D$11,B46)</f>
        <v>I CUCCIOLI</v>
      </c>
      <c r="H46" s="176"/>
      <c r="I46" s="142"/>
      <c r="J46" s="129"/>
      <c r="K46" s="172"/>
      <c r="L46" s="149">
        <v>4</v>
      </c>
      <c r="M46" s="166"/>
      <c r="N46" s="136"/>
      <c r="O46" s="137"/>
      <c r="P46" s="147"/>
      <c r="Q46" s="149">
        <v>9</v>
      </c>
      <c r="R46" s="166"/>
      <c r="S46" s="136"/>
      <c r="T46" s="137"/>
      <c r="U46" s="147"/>
      <c r="V46" s="172"/>
      <c r="Z46"/>
      <c r="AD46" s="101"/>
    </row>
    <row r="47" spans="1:30" ht="18.75" thickBot="1">
      <c r="A47">
        <v>10</v>
      </c>
      <c r="B47">
        <v>7</v>
      </c>
      <c r="C47" s="155"/>
      <c r="D47" s="125" t="str">
        <f>INDEX($D$2:$D$11,A47)</f>
        <v>LAUDANO VI PUNIRA'</v>
      </c>
      <c r="E47" s="141"/>
      <c r="F47" s="143"/>
      <c r="G47" s="126" t="str">
        <f>INDEX($D$2:$D$11,B47)</f>
        <v>L'AMARO PIANTO</v>
      </c>
      <c r="H47" s="176"/>
      <c r="I47" s="142"/>
      <c r="J47" s="129"/>
      <c r="K47" s="172"/>
      <c r="L47" s="151">
        <v>5</v>
      </c>
      <c r="M47" s="167"/>
      <c r="N47" s="154"/>
      <c r="O47" s="165"/>
      <c r="P47" s="147"/>
      <c r="Q47" s="151">
        <v>10</v>
      </c>
      <c r="R47" s="167"/>
      <c r="S47" s="154"/>
      <c r="T47" s="165"/>
      <c r="U47" s="147"/>
      <c r="V47" s="172"/>
      <c r="Z47"/>
      <c r="AD47" s="101"/>
    </row>
    <row r="48" spans="3:30" ht="15" thickTop="1">
      <c r="C48" s="155"/>
      <c r="D48" s="156"/>
      <c r="E48" s="157"/>
      <c r="F48" s="158"/>
      <c r="G48" s="157"/>
      <c r="H48" s="157"/>
      <c r="I48" s="158"/>
      <c r="J48" s="158"/>
      <c r="K48" s="172"/>
      <c r="L48" s="173"/>
      <c r="M48" s="173"/>
      <c r="N48" s="173"/>
      <c r="O48" s="168"/>
      <c r="P48" s="169"/>
      <c r="Q48" s="170"/>
      <c r="R48" s="170"/>
      <c r="S48" s="170"/>
      <c r="T48" s="168"/>
      <c r="U48" s="174"/>
      <c r="V48" s="172"/>
      <c r="Z48"/>
      <c r="AD48" s="101"/>
    </row>
    <row r="49" spans="3:30" ht="15" thickBot="1">
      <c r="C49" s="155"/>
      <c r="D49" s="156"/>
      <c r="E49" s="157"/>
      <c r="F49" s="158"/>
      <c r="G49" s="157"/>
      <c r="H49" s="157"/>
      <c r="I49" s="158"/>
      <c r="J49" s="158"/>
      <c r="K49" s="172"/>
      <c r="L49" s="173"/>
      <c r="M49" s="173"/>
      <c r="N49" s="173"/>
      <c r="O49" s="168"/>
      <c r="P49" s="169"/>
      <c r="Q49" s="170"/>
      <c r="R49" s="170"/>
      <c r="S49" s="170"/>
      <c r="T49" s="168"/>
      <c r="U49" s="174"/>
      <c r="V49" s="172"/>
      <c r="Z49"/>
      <c r="AD49" s="101"/>
    </row>
    <row r="50" spans="3:30" ht="19.5" thickBot="1" thickTop="1">
      <c r="C50" s="124" t="s">
        <v>224</v>
      </c>
      <c r="D50" s="125">
        <v>40510</v>
      </c>
      <c r="E50" s="126"/>
      <c r="F50" s="127"/>
      <c r="G50" s="126"/>
      <c r="H50" s="128"/>
      <c r="I50" s="127"/>
      <c r="J50" s="129"/>
      <c r="K50" s="172"/>
      <c r="L50" s="130">
        <v>5</v>
      </c>
      <c r="M50" s="131" t="str">
        <f>M42</f>
        <v>CLASSIFICA</v>
      </c>
      <c r="N50" s="131" t="str">
        <f>N42</f>
        <v>PT</v>
      </c>
      <c r="O50" s="131" t="str">
        <f>O42</f>
        <v>FP</v>
      </c>
      <c r="P50" s="131" t="str">
        <f>P42</f>
        <v>MDFP</v>
      </c>
      <c r="Q50" s="130">
        <v>5</v>
      </c>
      <c r="R50" s="131" t="str">
        <f>R42</f>
        <v>CLASSIFICA</v>
      </c>
      <c r="S50" s="131" t="str">
        <f>S42</f>
        <v>PT</v>
      </c>
      <c r="T50" s="131" t="str">
        <f>T42</f>
        <v>FP</v>
      </c>
      <c r="U50" s="131" t="str">
        <f>U42</f>
        <v>MDFP</v>
      </c>
      <c r="V50" s="172"/>
      <c r="Z50"/>
      <c r="AD50" s="101"/>
    </row>
    <row r="51" spans="1:30" ht="18.75" thickBot="1">
      <c r="A51">
        <v>5</v>
      </c>
      <c r="B51">
        <v>1</v>
      </c>
      <c r="C51" s="155"/>
      <c r="D51" s="125" t="str">
        <f>INDEX($D$2:$D$11,A51)</f>
        <v>NEW TIM</v>
      </c>
      <c r="E51" s="141"/>
      <c r="F51" s="142"/>
      <c r="G51" s="126" t="str">
        <f>INDEX($D$2:$D$11,B51)</f>
        <v>ALBATROS</v>
      </c>
      <c r="H51" s="141"/>
      <c r="I51" s="143"/>
      <c r="J51" s="129"/>
      <c r="K51" s="172"/>
      <c r="L51" s="144">
        <v>1</v>
      </c>
      <c r="M51" s="145"/>
      <c r="N51" s="136"/>
      <c r="O51" s="137"/>
      <c r="P51" s="146"/>
      <c r="Q51" s="144">
        <v>6</v>
      </c>
      <c r="R51" s="161"/>
      <c r="S51" s="162"/>
      <c r="T51" s="163"/>
      <c r="U51" s="147"/>
      <c r="V51" s="172"/>
      <c r="Z51"/>
      <c r="AD51" s="101"/>
    </row>
    <row r="52" spans="1:26" ht="18.75" thickBot="1">
      <c r="A52">
        <v>4</v>
      </c>
      <c r="B52">
        <v>2</v>
      </c>
      <c r="C52" s="155"/>
      <c r="D52" s="125" t="str">
        <f>INDEX($D$2:$D$11,A52)</f>
        <v>GEPPETTOS</v>
      </c>
      <c r="E52" s="141"/>
      <c r="F52" s="142"/>
      <c r="G52" s="126" t="str">
        <f>INDEX($D$2:$D$11,B52)</f>
        <v>TORMENTINO</v>
      </c>
      <c r="H52" s="141"/>
      <c r="I52" s="142"/>
      <c r="J52" s="129"/>
      <c r="K52" s="172"/>
      <c r="L52" s="149">
        <v>2</v>
      </c>
      <c r="M52" s="145"/>
      <c r="N52" s="136"/>
      <c r="O52" s="137"/>
      <c r="P52" s="146"/>
      <c r="Q52" s="149">
        <v>7</v>
      </c>
      <c r="R52" s="166"/>
      <c r="S52" s="136"/>
      <c r="T52" s="137"/>
      <c r="U52" s="147"/>
      <c r="V52" s="172"/>
      <c r="Z52"/>
    </row>
    <row r="53" spans="1:26" ht="18.75" thickBot="1">
      <c r="A53">
        <v>7</v>
      </c>
      <c r="B53">
        <v>8</v>
      </c>
      <c r="C53" s="155"/>
      <c r="D53" s="125" t="str">
        <f>INDEX($D$2:$D$11,A53)</f>
        <v>L'AMARO PIANTO</v>
      </c>
      <c r="E53" s="141"/>
      <c r="F53" s="143"/>
      <c r="G53" s="126" t="str">
        <f>INDEX($D$2:$D$11,B53)</f>
        <v>SONO CONTRO</v>
      </c>
      <c r="H53" s="141"/>
      <c r="I53" s="142"/>
      <c r="J53" s="129"/>
      <c r="K53" s="172"/>
      <c r="L53" s="149">
        <v>3</v>
      </c>
      <c r="M53" s="145"/>
      <c r="N53" s="136"/>
      <c r="O53" s="137"/>
      <c r="P53" s="146"/>
      <c r="Q53" s="149">
        <v>8</v>
      </c>
      <c r="R53" s="166"/>
      <c r="S53" s="136"/>
      <c r="T53" s="137"/>
      <c r="U53" s="147"/>
      <c r="V53" s="172"/>
      <c r="Z53"/>
    </row>
    <row r="54" spans="1:26" ht="18.75" thickBot="1">
      <c r="A54">
        <v>6</v>
      </c>
      <c r="B54">
        <v>9</v>
      </c>
      <c r="C54" s="155"/>
      <c r="D54" s="125" t="str">
        <f>INDEX($D$2:$D$11,A54)</f>
        <v>I CUCCIOLI</v>
      </c>
      <c r="E54" s="141"/>
      <c r="F54" s="143"/>
      <c r="G54" s="126" t="str">
        <f>INDEX($D$2:$D$11,B54)</f>
        <v>WEB SOCCER</v>
      </c>
      <c r="H54" s="141"/>
      <c r="I54" s="142"/>
      <c r="J54" s="129"/>
      <c r="K54" s="172"/>
      <c r="L54" s="149">
        <v>4</v>
      </c>
      <c r="M54" s="145"/>
      <c r="N54" s="136"/>
      <c r="O54" s="137"/>
      <c r="P54" s="146"/>
      <c r="Q54" s="149">
        <v>9</v>
      </c>
      <c r="R54" s="166"/>
      <c r="S54" s="136"/>
      <c r="T54" s="137"/>
      <c r="U54" s="147"/>
      <c r="V54" s="172"/>
      <c r="Z54"/>
    </row>
    <row r="55" spans="1:26" ht="18.75" thickBot="1">
      <c r="A55">
        <v>3</v>
      </c>
      <c r="B55">
        <v>10</v>
      </c>
      <c r="C55" s="155"/>
      <c r="D55" s="125" t="str">
        <f>INDEX($D$2:$D$11,A55)</f>
        <v>DEPECHE MODE TEAM</v>
      </c>
      <c r="E55" s="141"/>
      <c r="F55" s="143"/>
      <c r="G55" s="126" t="str">
        <f>INDEX($D$2:$D$11,B55)</f>
        <v>LAUDANO VI PUNIRA'</v>
      </c>
      <c r="H55" s="141"/>
      <c r="I55" s="142"/>
      <c r="J55" s="129"/>
      <c r="K55" s="172"/>
      <c r="L55" s="151">
        <v>5</v>
      </c>
      <c r="M55" s="145"/>
      <c r="N55" s="136"/>
      <c r="O55" s="137"/>
      <c r="P55" s="146"/>
      <c r="Q55" s="151">
        <v>10</v>
      </c>
      <c r="R55" s="167"/>
      <c r="S55" s="154"/>
      <c r="T55" s="165"/>
      <c r="U55" s="147"/>
      <c r="V55" s="172"/>
      <c r="Z55"/>
    </row>
    <row r="56" spans="3:26" ht="15" thickTop="1">
      <c r="C56" s="155"/>
      <c r="D56" s="156"/>
      <c r="E56" s="157"/>
      <c r="F56" s="158"/>
      <c r="G56" s="157"/>
      <c r="H56" s="157"/>
      <c r="I56" s="158"/>
      <c r="J56" s="158"/>
      <c r="K56" s="172"/>
      <c r="L56" s="173"/>
      <c r="M56"/>
      <c r="N56"/>
      <c r="P56" s="104"/>
      <c r="Q56" s="170"/>
      <c r="R56" s="170"/>
      <c r="S56" s="170"/>
      <c r="T56" s="168"/>
      <c r="U56" s="174"/>
      <c r="V56" s="172"/>
      <c r="Z56"/>
    </row>
    <row r="57" spans="3:26" ht="15" thickBot="1">
      <c r="C57" s="155"/>
      <c r="D57" s="156"/>
      <c r="E57" s="157"/>
      <c r="F57" s="158"/>
      <c r="G57" s="157"/>
      <c r="H57" s="157"/>
      <c r="I57" s="158"/>
      <c r="J57" s="158"/>
      <c r="K57" s="172"/>
      <c r="L57" s="173"/>
      <c r="M57"/>
      <c r="N57"/>
      <c r="P57" s="104"/>
      <c r="Q57" s="170"/>
      <c r="R57" s="170"/>
      <c r="S57" s="170"/>
      <c r="T57" s="168"/>
      <c r="U57" s="174"/>
      <c r="V57" s="172"/>
      <c r="Z57"/>
    </row>
    <row r="58" spans="3:26" ht="19.5" thickBot="1" thickTop="1">
      <c r="C58" s="124" t="s">
        <v>225</v>
      </c>
      <c r="D58" s="125">
        <v>40517</v>
      </c>
      <c r="E58" s="126"/>
      <c r="F58" s="127"/>
      <c r="G58" s="126"/>
      <c r="H58" s="128"/>
      <c r="I58" s="127"/>
      <c r="J58" s="129"/>
      <c r="K58" s="172"/>
      <c r="L58" s="178">
        <v>6</v>
      </c>
      <c r="M58" s="131" t="str">
        <f>M50</f>
        <v>CLASSIFICA</v>
      </c>
      <c r="N58" s="131" t="str">
        <f>N50</f>
        <v>PT</v>
      </c>
      <c r="O58" s="131" t="str">
        <f>O50</f>
        <v>FP</v>
      </c>
      <c r="P58" s="131" t="str">
        <f>P50</f>
        <v>MDFP</v>
      </c>
      <c r="Q58" s="178">
        <v>6</v>
      </c>
      <c r="R58" s="131" t="str">
        <f>R50</f>
        <v>CLASSIFICA</v>
      </c>
      <c r="S58" s="131" t="str">
        <f>S50</f>
        <v>PT</v>
      </c>
      <c r="T58" s="131" t="str">
        <f>T50</f>
        <v>FP</v>
      </c>
      <c r="U58" s="131" t="str">
        <f>U50</f>
        <v>MDFP</v>
      </c>
      <c r="V58" s="172"/>
      <c r="Z58"/>
    </row>
    <row r="59" spans="1:26" ht="18">
      <c r="A59">
        <v>3</v>
      </c>
      <c r="B59">
        <v>4</v>
      </c>
      <c r="C59" s="155"/>
      <c r="D59" s="125" t="str">
        <f>INDEX($D$2:$D$11,A59)</f>
        <v>DEPECHE MODE TEAM</v>
      </c>
      <c r="E59" s="141"/>
      <c r="F59" s="142"/>
      <c r="G59" s="126" t="str">
        <f>INDEX($D$2:$D$11,B59)</f>
        <v>GEPPETTOS</v>
      </c>
      <c r="H59" s="141"/>
      <c r="I59" s="143"/>
      <c r="J59" s="129"/>
      <c r="K59" s="172"/>
      <c r="L59" s="144">
        <v>1</v>
      </c>
      <c r="M59" s="180"/>
      <c r="N59" s="162"/>
      <c r="O59" s="163"/>
      <c r="P59" s="147"/>
      <c r="Q59" s="144">
        <v>6</v>
      </c>
      <c r="R59" s="180"/>
      <c r="S59" s="162"/>
      <c r="T59" s="163"/>
      <c r="U59" s="147"/>
      <c r="V59" s="172"/>
      <c r="Z59"/>
    </row>
    <row r="60" spans="1:26" ht="18">
      <c r="A60">
        <v>2</v>
      </c>
      <c r="B60">
        <v>5</v>
      </c>
      <c r="C60" s="155"/>
      <c r="D60" s="125" t="str">
        <f>INDEX($D$2:$D$11,A60)</f>
        <v>TORMENTINO</v>
      </c>
      <c r="E60" s="141"/>
      <c r="F60" s="142"/>
      <c r="G60" s="126" t="str">
        <f>INDEX($D$2:$D$11,B60)</f>
        <v>NEW TIM</v>
      </c>
      <c r="H60" s="141"/>
      <c r="I60" s="142"/>
      <c r="J60" s="129"/>
      <c r="K60" s="181"/>
      <c r="L60" s="149">
        <v>2</v>
      </c>
      <c r="M60" s="182"/>
      <c r="N60" s="136"/>
      <c r="O60" s="137"/>
      <c r="P60" s="183"/>
      <c r="Q60" s="149">
        <v>7</v>
      </c>
      <c r="R60" s="182"/>
      <c r="S60" s="136"/>
      <c r="T60" s="137"/>
      <c r="U60" s="183"/>
      <c r="V60" s="181"/>
      <c r="Z60"/>
    </row>
    <row r="61" spans="1:26" ht="18">
      <c r="A61">
        <v>1</v>
      </c>
      <c r="B61">
        <v>6</v>
      </c>
      <c r="C61" s="155"/>
      <c r="D61" s="125" t="str">
        <f>INDEX($D$2:$D$11,A61)</f>
        <v>ALBATROS</v>
      </c>
      <c r="E61" s="141"/>
      <c r="F61" s="143"/>
      <c r="G61" s="126" t="str">
        <f>INDEX($D$2:$D$11,B61)</f>
        <v>I CUCCIOLI</v>
      </c>
      <c r="H61" s="141"/>
      <c r="I61" s="142"/>
      <c r="J61" s="129"/>
      <c r="K61" s="181"/>
      <c r="L61" s="149">
        <v>3</v>
      </c>
      <c r="M61" s="182"/>
      <c r="N61" s="136"/>
      <c r="O61" s="137"/>
      <c r="P61" s="183"/>
      <c r="Q61" s="149">
        <v>8</v>
      </c>
      <c r="R61" s="182"/>
      <c r="S61" s="136"/>
      <c r="T61" s="137"/>
      <c r="U61" s="183"/>
      <c r="V61" s="181"/>
      <c r="Z61"/>
    </row>
    <row r="62" spans="1:26" ht="18">
      <c r="A62">
        <v>9</v>
      </c>
      <c r="B62">
        <v>7</v>
      </c>
      <c r="C62" s="155"/>
      <c r="D62" s="125" t="str">
        <f>INDEX($D$2:$D$11,A62)</f>
        <v>WEB SOCCER</v>
      </c>
      <c r="E62" s="141"/>
      <c r="F62" s="143"/>
      <c r="G62" s="126" t="str">
        <f>INDEX($D$2:$D$11,B62)</f>
        <v>L'AMARO PIANTO</v>
      </c>
      <c r="H62" s="141"/>
      <c r="I62" s="142"/>
      <c r="J62" s="129"/>
      <c r="K62" s="181"/>
      <c r="L62" s="149">
        <v>4</v>
      </c>
      <c r="M62" s="182"/>
      <c r="N62" s="136"/>
      <c r="O62" s="137"/>
      <c r="P62" s="183"/>
      <c r="Q62" s="149">
        <v>9</v>
      </c>
      <c r="R62" s="182"/>
      <c r="S62" s="136"/>
      <c r="T62" s="137"/>
      <c r="U62" s="183"/>
      <c r="V62" s="181"/>
      <c r="Z62"/>
    </row>
    <row r="63" spans="1:26" ht="18.75" thickBot="1">
      <c r="A63">
        <v>10</v>
      </c>
      <c r="B63">
        <v>8</v>
      </c>
      <c r="C63" s="155"/>
      <c r="D63" s="125" t="str">
        <f>INDEX($D$2:$D$11,A63)</f>
        <v>LAUDANO VI PUNIRA'</v>
      </c>
      <c r="E63" s="141"/>
      <c r="F63" s="143"/>
      <c r="G63" s="126" t="str">
        <f>INDEX($D$2:$D$11,B63)</f>
        <v>SONO CONTRO</v>
      </c>
      <c r="H63" s="141"/>
      <c r="I63" s="142"/>
      <c r="J63" s="129"/>
      <c r="K63" s="181"/>
      <c r="L63" s="151">
        <v>5</v>
      </c>
      <c r="M63" s="185"/>
      <c r="N63" s="154"/>
      <c r="O63" s="165"/>
      <c r="P63" s="186"/>
      <c r="Q63" s="151">
        <v>10</v>
      </c>
      <c r="R63" s="185"/>
      <c r="S63" s="154"/>
      <c r="T63" s="165"/>
      <c r="U63" s="186"/>
      <c r="V63" s="181"/>
      <c r="Z63"/>
    </row>
    <row r="64" spans="3:26" ht="15" thickTop="1">
      <c r="C64" s="155"/>
      <c r="D64" s="156"/>
      <c r="E64" s="157"/>
      <c r="F64" s="158"/>
      <c r="G64" s="157"/>
      <c r="H64" s="157"/>
      <c r="I64" s="158"/>
      <c r="J64" s="158"/>
      <c r="K64" s="181"/>
      <c r="L64" s="187"/>
      <c r="M64" s="187"/>
      <c r="N64" s="187"/>
      <c r="O64" s="188"/>
      <c r="P64" s="189"/>
      <c r="Q64" s="190"/>
      <c r="R64" s="190"/>
      <c r="S64" s="190"/>
      <c r="T64" s="188"/>
      <c r="U64" s="191"/>
      <c r="V64" s="181"/>
      <c r="Z64"/>
    </row>
    <row r="65" spans="3:26" ht="15" customHeight="1" thickBot="1">
      <c r="C65" s="155"/>
      <c r="D65" s="156"/>
      <c r="E65" s="157"/>
      <c r="F65" s="158"/>
      <c r="G65" s="157"/>
      <c r="H65" s="157"/>
      <c r="I65" s="158"/>
      <c r="J65" s="158"/>
      <c r="K65" s="181"/>
      <c r="L65" s="187"/>
      <c r="M65"/>
      <c r="N65"/>
      <c r="P65" s="189"/>
      <c r="Q65" s="190"/>
      <c r="R65" s="190"/>
      <c r="S65" s="190"/>
      <c r="T65" s="188"/>
      <c r="U65" s="191"/>
      <c r="V65" s="181"/>
      <c r="Z65"/>
    </row>
    <row r="66" spans="3:22" ht="15.75" customHeight="1" thickBot="1" thickTop="1">
      <c r="C66" s="124" t="s">
        <v>226</v>
      </c>
      <c r="D66" s="125">
        <v>40524</v>
      </c>
      <c r="E66" s="126"/>
      <c r="F66" s="127"/>
      <c r="G66" s="126"/>
      <c r="H66" s="128"/>
      <c r="I66" s="127"/>
      <c r="J66" s="129"/>
      <c r="K66" s="181"/>
      <c r="L66" s="130">
        <v>7</v>
      </c>
      <c r="M66" s="131" t="str">
        <f>M58</f>
        <v>CLASSIFICA</v>
      </c>
      <c r="N66" s="131" t="str">
        <f>N58</f>
        <v>PT</v>
      </c>
      <c r="O66" s="131" t="str">
        <f>O58</f>
        <v>FP</v>
      </c>
      <c r="P66" s="131" t="str">
        <f>P58</f>
        <v>MDFP</v>
      </c>
      <c r="Q66" s="130">
        <v>7</v>
      </c>
      <c r="R66" s="131" t="str">
        <f>R58</f>
        <v>CLASSIFICA</v>
      </c>
      <c r="S66" s="131" t="str">
        <f>S58</f>
        <v>PT</v>
      </c>
      <c r="T66" s="131" t="str">
        <f>T58</f>
        <v>FP</v>
      </c>
      <c r="U66" s="131" t="str">
        <f>U58</f>
        <v>MDFP</v>
      </c>
      <c r="V66" s="181"/>
    </row>
    <row r="67" spans="1:22" ht="18.75" thickBot="1">
      <c r="A67">
        <v>7</v>
      </c>
      <c r="B67">
        <v>1</v>
      </c>
      <c r="C67" s="155"/>
      <c r="D67" s="125" t="str">
        <f>INDEX($D$2:$D$11,A67)</f>
        <v>L'AMARO PIANTO</v>
      </c>
      <c r="E67" s="141"/>
      <c r="F67" s="142"/>
      <c r="G67" s="126" t="str">
        <f>INDEX($D$2:$D$11,B67)</f>
        <v>ALBATROS</v>
      </c>
      <c r="H67" s="141"/>
      <c r="I67" s="142"/>
      <c r="J67" s="129"/>
      <c r="K67" s="181"/>
      <c r="L67" s="144">
        <v>1</v>
      </c>
      <c r="M67" s="161"/>
      <c r="N67" s="162"/>
      <c r="O67" s="163"/>
      <c r="P67" s="147"/>
      <c r="Q67" s="144">
        <v>6</v>
      </c>
      <c r="R67" s="161"/>
      <c r="S67" s="162"/>
      <c r="T67" s="163"/>
      <c r="U67" s="147"/>
      <c r="V67" s="181"/>
    </row>
    <row r="68" spans="1:22" ht="18.75" thickBot="1">
      <c r="A68">
        <v>6</v>
      </c>
      <c r="B68">
        <v>2</v>
      </c>
      <c r="C68" s="155"/>
      <c r="D68" s="125" t="str">
        <f>INDEX($D$2:$D$11,A68)</f>
        <v>I CUCCIOLI</v>
      </c>
      <c r="E68" s="141"/>
      <c r="F68" s="142"/>
      <c r="G68" s="126" t="str">
        <f>INDEX($D$2:$D$11,B68)</f>
        <v>TORMENTINO</v>
      </c>
      <c r="H68" s="141"/>
      <c r="I68" s="142"/>
      <c r="J68" s="129"/>
      <c r="K68" s="181"/>
      <c r="L68" s="149">
        <v>2</v>
      </c>
      <c r="M68" s="166"/>
      <c r="N68" s="136"/>
      <c r="O68" s="137"/>
      <c r="P68" s="147"/>
      <c r="Q68" s="149">
        <v>7</v>
      </c>
      <c r="R68" s="166"/>
      <c r="S68" s="136"/>
      <c r="T68" s="137"/>
      <c r="U68" s="147"/>
      <c r="V68" s="181"/>
    </row>
    <row r="69" spans="1:22" ht="18.75" thickBot="1">
      <c r="A69">
        <v>5</v>
      </c>
      <c r="B69">
        <v>3</v>
      </c>
      <c r="C69" s="155"/>
      <c r="D69" s="125" t="str">
        <f>INDEX($D$2:$D$11,A69)</f>
        <v>NEW TIM</v>
      </c>
      <c r="E69" s="141"/>
      <c r="F69" s="143"/>
      <c r="G69" s="126" t="str">
        <f>INDEX($D$2:$D$11,B69)</f>
        <v>DEPECHE MODE TEAM</v>
      </c>
      <c r="H69" s="141"/>
      <c r="I69" s="142"/>
      <c r="J69" s="129"/>
      <c r="K69" s="181"/>
      <c r="L69" s="149">
        <v>3</v>
      </c>
      <c r="M69" s="166"/>
      <c r="N69" s="136"/>
      <c r="O69" s="137"/>
      <c r="P69" s="147"/>
      <c r="Q69" s="149">
        <v>8</v>
      </c>
      <c r="R69" s="166"/>
      <c r="S69" s="136"/>
      <c r="T69" s="137"/>
      <c r="U69" s="147"/>
      <c r="V69" s="181"/>
    </row>
    <row r="70" spans="1:22" ht="18.75" thickBot="1">
      <c r="A70">
        <v>8</v>
      </c>
      <c r="B70">
        <v>9</v>
      </c>
      <c r="C70" s="155"/>
      <c r="D70" s="125" t="str">
        <f>INDEX($D$2:$D$11,A70)</f>
        <v>SONO CONTRO</v>
      </c>
      <c r="E70" s="141"/>
      <c r="F70" s="143"/>
      <c r="G70" s="126" t="str">
        <f>INDEX($D$2:$D$11,B70)</f>
        <v>WEB SOCCER</v>
      </c>
      <c r="H70" s="141"/>
      <c r="I70" s="142"/>
      <c r="J70" s="129"/>
      <c r="K70" s="181"/>
      <c r="L70" s="149">
        <v>4</v>
      </c>
      <c r="M70" s="166"/>
      <c r="N70" s="136"/>
      <c r="O70" s="137"/>
      <c r="P70" s="147"/>
      <c r="Q70" s="149">
        <v>9</v>
      </c>
      <c r="R70" s="166"/>
      <c r="S70" s="136"/>
      <c r="T70" s="137"/>
      <c r="U70" s="147"/>
      <c r="V70" s="181"/>
    </row>
    <row r="71" spans="1:22" ht="18.75" thickBot="1">
      <c r="A71">
        <v>4</v>
      </c>
      <c r="B71">
        <v>10</v>
      </c>
      <c r="C71" s="155"/>
      <c r="D71" s="125" t="str">
        <f>INDEX($D$2:$D$11,A71)</f>
        <v>GEPPETTOS</v>
      </c>
      <c r="E71" s="141"/>
      <c r="F71" s="143"/>
      <c r="G71" s="126" t="str">
        <f>INDEX($D$2:$D$11,B71)</f>
        <v>LAUDANO VI PUNIRA'</v>
      </c>
      <c r="H71" s="141"/>
      <c r="I71" s="142"/>
      <c r="J71" s="129"/>
      <c r="K71" s="181"/>
      <c r="L71" s="151">
        <v>5</v>
      </c>
      <c r="M71" s="167"/>
      <c r="N71" s="154"/>
      <c r="O71" s="165"/>
      <c r="P71" s="147"/>
      <c r="Q71" s="151">
        <v>10</v>
      </c>
      <c r="R71" s="167"/>
      <c r="S71" s="154"/>
      <c r="T71" s="165"/>
      <c r="U71" s="147"/>
      <c r="V71" s="181"/>
    </row>
    <row r="72" spans="3:22" ht="15" thickTop="1">
      <c r="C72" s="155"/>
      <c r="D72" s="156"/>
      <c r="E72" s="157"/>
      <c r="F72" s="158"/>
      <c r="G72" s="157"/>
      <c r="H72" s="157"/>
      <c r="I72" s="158"/>
      <c r="J72" s="158"/>
      <c r="K72" s="181"/>
      <c r="L72" s="187"/>
      <c r="M72"/>
      <c r="N72"/>
      <c r="Q72" s="190"/>
      <c r="R72" s="190"/>
      <c r="S72" s="190"/>
      <c r="T72" s="188"/>
      <c r="U72" s="191"/>
      <c r="V72" s="181"/>
    </row>
    <row r="73" spans="3:22" ht="15" thickBot="1">
      <c r="C73" s="155"/>
      <c r="D73" s="156"/>
      <c r="E73" s="157"/>
      <c r="F73" s="158"/>
      <c r="G73" s="157"/>
      <c r="H73" s="157"/>
      <c r="I73" s="158"/>
      <c r="J73" s="158"/>
      <c r="K73" s="181"/>
      <c r="L73" s="187"/>
      <c r="M73"/>
      <c r="N73"/>
      <c r="Q73" s="190"/>
      <c r="R73" s="190"/>
      <c r="S73" s="190"/>
      <c r="T73" s="188"/>
      <c r="U73" s="191"/>
      <c r="V73" s="181"/>
    </row>
    <row r="74" spans="3:22" ht="19.5" thickBot="1" thickTop="1">
      <c r="C74" s="124" t="s">
        <v>227</v>
      </c>
      <c r="D74" s="125">
        <v>40531</v>
      </c>
      <c r="E74" s="126"/>
      <c r="F74" s="127"/>
      <c r="G74" s="126"/>
      <c r="H74" s="128"/>
      <c r="I74" s="127"/>
      <c r="J74" s="129"/>
      <c r="K74" s="158"/>
      <c r="L74" s="130">
        <v>8</v>
      </c>
      <c r="M74" s="131" t="str">
        <f>M66</f>
        <v>CLASSIFICA</v>
      </c>
      <c r="N74" s="131" t="str">
        <f>N66</f>
        <v>PT</v>
      </c>
      <c r="O74" s="131" t="str">
        <f>O66</f>
        <v>FP</v>
      </c>
      <c r="P74" s="131" t="str">
        <f>P66</f>
        <v>MDFP</v>
      </c>
      <c r="Q74" s="130">
        <v>8</v>
      </c>
      <c r="R74" s="131" t="str">
        <f>R66</f>
        <v>CLASSIFICA</v>
      </c>
      <c r="S74" s="131" t="str">
        <f>S66</f>
        <v>PT</v>
      </c>
      <c r="T74" s="131" t="str">
        <f>T66</f>
        <v>FP</v>
      </c>
      <c r="U74" s="131" t="str">
        <f>U66</f>
        <v>MDFP</v>
      </c>
      <c r="V74" s="181"/>
    </row>
    <row r="75" spans="1:22" ht="18.75" thickBot="1">
      <c r="A75">
        <v>4</v>
      </c>
      <c r="B75">
        <v>5</v>
      </c>
      <c r="C75" s="155"/>
      <c r="D75" s="125" t="str">
        <f>INDEX($D$2:$D$11,A75)</f>
        <v>GEPPETTOS</v>
      </c>
      <c r="E75" s="141"/>
      <c r="F75" s="142"/>
      <c r="G75" s="126" t="str">
        <f>INDEX($D$2:$D$11,B75)</f>
        <v>NEW TIM</v>
      </c>
      <c r="H75" s="141"/>
      <c r="I75" s="143"/>
      <c r="J75" s="129"/>
      <c r="K75" s="181"/>
      <c r="L75" s="144">
        <v>1</v>
      </c>
      <c r="M75" s="161"/>
      <c r="N75" s="162"/>
      <c r="O75" s="163"/>
      <c r="P75" s="147"/>
      <c r="Q75" s="144">
        <v>6</v>
      </c>
      <c r="R75" s="161"/>
      <c r="S75" s="162"/>
      <c r="T75" s="163"/>
      <c r="U75" s="147"/>
      <c r="V75" s="181"/>
    </row>
    <row r="76" spans="1:22" ht="18.75" thickBot="1">
      <c r="A76">
        <v>3</v>
      </c>
      <c r="B76">
        <v>6</v>
      </c>
      <c r="C76" s="155"/>
      <c r="D76" s="125" t="str">
        <f>INDEX($D$2:$D$11,A76)</f>
        <v>DEPECHE MODE TEAM</v>
      </c>
      <c r="E76" s="141"/>
      <c r="F76" s="142"/>
      <c r="G76" s="126" t="str">
        <f>INDEX($D$2:$D$11,B76)</f>
        <v>I CUCCIOLI</v>
      </c>
      <c r="H76" s="176"/>
      <c r="I76" s="142"/>
      <c r="J76" s="129"/>
      <c r="K76" s="181"/>
      <c r="L76" s="149">
        <v>2</v>
      </c>
      <c r="M76" s="166"/>
      <c r="N76" s="136"/>
      <c r="O76" s="137"/>
      <c r="P76" s="147"/>
      <c r="Q76" s="149">
        <v>7</v>
      </c>
      <c r="R76" s="166"/>
      <c r="S76" s="136"/>
      <c r="T76" s="137"/>
      <c r="U76" s="147"/>
      <c r="V76" s="181"/>
    </row>
    <row r="77" spans="1:22" ht="18.75" thickBot="1">
      <c r="A77">
        <v>2</v>
      </c>
      <c r="B77">
        <v>7</v>
      </c>
      <c r="C77" s="155"/>
      <c r="D77" s="125" t="str">
        <f>INDEX($D$2:$D$11,A77)</f>
        <v>TORMENTINO</v>
      </c>
      <c r="E77" s="141"/>
      <c r="F77" s="143"/>
      <c r="G77" s="126" t="str">
        <f>INDEX($D$2:$D$11,B77)</f>
        <v>L'AMARO PIANTO</v>
      </c>
      <c r="H77" s="176"/>
      <c r="I77" s="142"/>
      <c r="J77" s="129"/>
      <c r="K77" s="181"/>
      <c r="L77" s="149">
        <v>3</v>
      </c>
      <c r="M77" s="166"/>
      <c r="N77" s="136"/>
      <c r="O77" s="137"/>
      <c r="P77" s="147"/>
      <c r="Q77" s="149">
        <v>8</v>
      </c>
      <c r="R77" s="166"/>
      <c r="S77" s="136"/>
      <c r="T77" s="137"/>
      <c r="U77" s="147"/>
      <c r="V77" s="181"/>
    </row>
    <row r="78" spans="1:22" ht="18.75" thickBot="1">
      <c r="A78">
        <v>1</v>
      </c>
      <c r="B78">
        <v>8</v>
      </c>
      <c r="C78" s="155"/>
      <c r="D78" s="125" t="str">
        <f>INDEX($D$2:$D$11,A78)</f>
        <v>ALBATROS</v>
      </c>
      <c r="E78" s="141"/>
      <c r="F78" s="143"/>
      <c r="G78" s="126" t="str">
        <f>INDEX($D$2:$D$11,B78)</f>
        <v>SONO CONTRO</v>
      </c>
      <c r="H78" s="176"/>
      <c r="I78" s="142"/>
      <c r="J78" s="129"/>
      <c r="K78" s="181"/>
      <c r="L78" s="149">
        <v>4</v>
      </c>
      <c r="M78" s="166"/>
      <c r="N78" s="136"/>
      <c r="O78" s="137"/>
      <c r="P78" s="147"/>
      <c r="Q78" s="149">
        <v>9</v>
      </c>
      <c r="R78" s="166"/>
      <c r="S78" s="136"/>
      <c r="T78" s="137"/>
      <c r="U78" s="147"/>
      <c r="V78" s="181"/>
    </row>
    <row r="79" spans="1:22" ht="18.75" thickBot="1">
      <c r="A79">
        <v>10</v>
      </c>
      <c r="B79">
        <v>9</v>
      </c>
      <c r="C79" s="155"/>
      <c r="D79" s="125" t="str">
        <f>INDEX($D$2:$D$11,A79)</f>
        <v>LAUDANO VI PUNIRA'</v>
      </c>
      <c r="E79" s="141"/>
      <c r="F79" s="143"/>
      <c r="G79" s="126" t="str">
        <f>INDEX($D$2:$D$11,B79)</f>
        <v>WEB SOCCER</v>
      </c>
      <c r="H79" s="176"/>
      <c r="I79" s="142"/>
      <c r="J79" s="129"/>
      <c r="K79" s="181"/>
      <c r="L79" s="151">
        <v>5</v>
      </c>
      <c r="M79" s="167"/>
      <c r="N79" s="154"/>
      <c r="O79" s="165"/>
      <c r="P79" s="147"/>
      <c r="Q79" s="151">
        <v>10</v>
      </c>
      <c r="R79" s="167"/>
      <c r="S79" s="154"/>
      <c r="T79" s="165"/>
      <c r="U79" s="147"/>
      <c r="V79" s="181"/>
    </row>
    <row r="80" spans="3:22" ht="12.75" customHeight="1" thickTop="1">
      <c r="C80" s="155"/>
      <c r="D80" s="156"/>
      <c r="E80" s="157"/>
      <c r="F80" s="158"/>
      <c r="G80" s="157"/>
      <c r="H80" s="157"/>
      <c r="I80" s="158"/>
      <c r="J80" s="158"/>
      <c r="K80" s="193"/>
      <c r="L80" s="194"/>
      <c r="M80"/>
      <c r="N80"/>
      <c r="P80" s="195"/>
      <c r="Q80" s="194"/>
      <c r="R80" s="194"/>
      <c r="S80" s="194"/>
      <c r="T80" s="196"/>
      <c r="U80" s="195"/>
      <c r="V80" s="197"/>
    </row>
    <row r="81" spans="3:22" ht="13.5" customHeight="1" thickBot="1">
      <c r="C81" s="155"/>
      <c r="D81" s="156"/>
      <c r="E81" s="157"/>
      <c r="F81" s="158"/>
      <c r="G81" s="157"/>
      <c r="H81" s="157"/>
      <c r="I81" s="158"/>
      <c r="K81" s="193"/>
      <c r="L81" s="194"/>
      <c r="M81"/>
      <c r="N81"/>
      <c r="P81" s="195"/>
      <c r="Q81" s="194"/>
      <c r="R81" s="194"/>
      <c r="S81" s="194"/>
      <c r="T81" s="196"/>
      <c r="U81" s="195"/>
      <c r="V81" s="197"/>
    </row>
    <row r="82" spans="3:22" ht="15.75" customHeight="1" thickBot="1" thickTop="1">
      <c r="C82" s="124" t="s">
        <v>228</v>
      </c>
      <c r="D82" s="125">
        <v>40184</v>
      </c>
      <c r="E82" s="126"/>
      <c r="F82" s="127"/>
      <c r="G82" s="126"/>
      <c r="H82" s="128"/>
      <c r="I82" s="127"/>
      <c r="J82" s="129"/>
      <c r="K82" s="193"/>
      <c r="L82" s="130">
        <v>9</v>
      </c>
      <c r="M82" s="131" t="str">
        <f>M74</f>
        <v>CLASSIFICA</v>
      </c>
      <c r="N82" s="131" t="str">
        <f>N74</f>
        <v>PT</v>
      </c>
      <c r="O82" s="131" t="str">
        <f>O74</f>
        <v>FP</v>
      </c>
      <c r="P82" s="131" t="str">
        <f>P74</f>
        <v>MDFP</v>
      </c>
      <c r="Q82" s="130">
        <v>9</v>
      </c>
      <c r="R82" s="131" t="str">
        <f>R74</f>
        <v>CLASSIFICA</v>
      </c>
      <c r="S82" s="131" t="str">
        <f>S74</f>
        <v>PT</v>
      </c>
      <c r="T82" s="131" t="str">
        <f>T74</f>
        <v>FP</v>
      </c>
      <c r="U82" s="131" t="str">
        <f>U74</f>
        <v>MDFP</v>
      </c>
      <c r="V82" s="197"/>
    </row>
    <row r="83" spans="1:23" ht="18.75" thickBot="1">
      <c r="A83">
        <v>9</v>
      </c>
      <c r="B83">
        <v>1</v>
      </c>
      <c r="C83" s="155"/>
      <c r="D83" s="125" t="str">
        <f>INDEX($D$2:$D$11,A83)</f>
        <v>WEB SOCCER</v>
      </c>
      <c r="E83" s="141"/>
      <c r="F83" s="142"/>
      <c r="G83" s="126" t="str">
        <f>INDEX($D$2:$D$11,B83)</f>
        <v>ALBATROS</v>
      </c>
      <c r="H83" s="141"/>
      <c r="I83" s="143"/>
      <c r="J83" s="129"/>
      <c r="K83" s="193"/>
      <c r="L83" s="144">
        <v>1</v>
      </c>
      <c r="M83" s="161"/>
      <c r="N83" s="162"/>
      <c r="O83" s="163"/>
      <c r="P83" s="147"/>
      <c r="Q83" s="144">
        <v>6</v>
      </c>
      <c r="R83" s="161"/>
      <c r="S83" s="162"/>
      <c r="T83" s="163"/>
      <c r="U83" s="147"/>
      <c r="V83" s="197"/>
      <c r="W83" s="199"/>
    </row>
    <row r="84" spans="1:22" ht="18.75" thickBot="1">
      <c r="A84">
        <v>8</v>
      </c>
      <c r="B84">
        <v>2</v>
      </c>
      <c r="C84" s="155"/>
      <c r="D84" s="125" t="str">
        <f>INDEX($D$2:$D$11,A84)</f>
        <v>SONO CONTRO</v>
      </c>
      <c r="E84" s="141"/>
      <c r="F84" s="142"/>
      <c r="G84" s="126" t="str">
        <f>INDEX($D$2:$D$11,B84)</f>
        <v>TORMENTINO</v>
      </c>
      <c r="H84" s="176"/>
      <c r="I84" s="142"/>
      <c r="J84" s="129"/>
      <c r="K84" s="193"/>
      <c r="L84" s="149">
        <v>2</v>
      </c>
      <c r="M84" s="166"/>
      <c r="N84" s="136"/>
      <c r="O84" s="137"/>
      <c r="P84" s="147"/>
      <c r="Q84" s="149">
        <v>7</v>
      </c>
      <c r="R84" s="166"/>
      <c r="S84" s="136"/>
      <c r="T84" s="137"/>
      <c r="U84" s="147"/>
      <c r="V84" s="197"/>
    </row>
    <row r="85" spans="1:22" ht="18.75" thickBot="1">
      <c r="A85">
        <v>7</v>
      </c>
      <c r="B85">
        <v>3</v>
      </c>
      <c r="C85" s="155"/>
      <c r="D85" s="125" t="str">
        <f>INDEX($D$2:$D$11,A85)</f>
        <v>L'AMARO PIANTO</v>
      </c>
      <c r="E85" s="141"/>
      <c r="F85" s="143"/>
      <c r="G85" s="126" t="str">
        <f>INDEX($D$2:$D$11,B85)</f>
        <v>DEPECHE MODE TEAM</v>
      </c>
      <c r="H85" s="176"/>
      <c r="I85" s="142"/>
      <c r="J85" s="129"/>
      <c r="K85" s="193"/>
      <c r="L85" s="149">
        <v>3</v>
      </c>
      <c r="M85" s="166"/>
      <c r="N85" s="136"/>
      <c r="O85" s="137"/>
      <c r="P85" s="147"/>
      <c r="Q85" s="149">
        <v>8</v>
      </c>
      <c r="R85" s="166"/>
      <c r="S85" s="136"/>
      <c r="T85" s="137"/>
      <c r="U85" s="147"/>
      <c r="V85" s="197"/>
    </row>
    <row r="86" spans="1:22" ht="18.75" thickBot="1">
      <c r="A86">
        <v>6</v>
      </c>
      <c r="B86">
        <v>4</v>
      </c>
      <c r="C86" s="155"/>
      <c r="D86" s="125" t="str">
        <f>INDEX($D$2:$D$11,A86)</f>
        <v>I CUCCIOLI</v>
      </c>
      <c r="E86" s="141"/>
      <c r="F86" s="143"/>
      <c r="G86" s="126" t="str">
        <f>INDEX($D$2:$D$11,B86)</f>
        <v>GEPPETTOS</v>
      </c>
      <c r="H86" s="176"/>
      <c r="I86" s="142"/>
      <c r="J86" s="129"/>
      <c r="K86" s="193"/>
      <c r="L86" s="149">
        <v>4</v>
      </c>
      <c r="M86" s="166"/>
      <c r="N86" s="136"/>
      <c r="O86" s="137"/>
      <c r="P86" s="147"/>
      <c r="Q86" s="149">
        <v>9</v>
      </c>
      <c r="R86" s="166"/>
      <c r="S86" s="136"/>
      <c r="T86" s="137"/>
      <c r="U86" s="147"/>
      <c r="V86" s="197"/>
    </row>
    <row r="87" spans="1:22" ht="18.75" thickBot="1">
      <c r="A87">
        <v>5</v>
      </c>
      <c r="B87">
        <v>10</v>
      </c>
      <c r="C87" s="155"/>
      <c r="D87" s="125" t="str">
        <f>INDEX($D$2:$D$11,A87)</f>
        <v>NEW TIM</v>
      </c>
      <c r="E87" s="141"/>
      <c r="F87" s="143"/>
      <c r="G87" s="126" t="str">
        <f>INDEX($D$2:$D$11,B87)</f>
        <v>LAUDANO VI PUNIRA'</v>
      </c>
      <c r="H87" s="176"/>
      <c r="I87" s="142"/>
      <c r="J87" s="129"/>
      <c r="K87" s="193"/>
      <c r="L87" s="151">
        <v>5</v>
      </c>
      <c r="M87" s="167"/>
      <c r="N87" s="154"/>
      <c r="O87" s="165"/>
      <c r="P87" s="147"/>
      <c r="Q87" s="151">
        <v>10</v>
      </c>
      <c r="R87" s="167"/>
      <c r="S87" s="154"/>
      <c r="T87" s="165"/>
      <c r="U87" s="147"/>
      <c r="V87" s="197"/>
    </row>
    <row r="88" spans="13:14" ht="13.5" thickTop="1">
      <c r="M88"/>
      <c r="N88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13:15" ht="12.75">
      <c r="M92" s="116"/>
      <c r="N92" s="116"/>
      <c r="O92" s="168"/>
    </row>
    <row r="93" spans="13:15" ht="18">
      <c r="M93" s="200"/>
      <c r="N93" s="200"/>
      <c r="O93" s="201"/>
    </row>
    <row r="94" spans="13:15" ht="18">
      <c r="M94" s="200"/>
      <c r="N94" s="200"/>
      <c r="O94" s="201"/>
    </row>
  </sheetData>
  <sheetProtection selectLockedCells="1" selectUnlockedCells="1"/>
  <printOptions horizontalCentered="1" verticalCentered="1"/>
  <pageMargins left="0.30972222222222223" right="0.2902777777777778" top="0.44027777777777777" bottom="0.5" header="0.5118055555555555" footer="0.5118055555555555"/>
  <pageSetup fitToHeight="1" fitToWidth="1"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3">
    <pageSetUpPr fitToPage="1"/>
  </sheetPr>
  <dimension ref="A1:AK94"/>
  <sheetViews>
    <sheetView zoomScale="84" zoomScaleNormal="84" zoomScalePageLayoutView="0" workbookViewId="0" topLeftCell="A1">
      <selection activeCell="X18" sqref="X18:X27"/>
    </sheetView>
  </sheetViews>
  <sheetFormatPr defaultColWidth="9.140625" defaultRowHeight="12.75"/>
  <cols>
    <col min="1" max="1" width="3.140625" style="0" customWidth="1"/>
    <col min="2" max="2" width="4.00390625" style="0" customWidth="1"/>
    <col min="3" max="3" width="4.421875" style="0" customWidth="1"/>
    <col min="4" max="4" width="24.28125" style="97" customWidth="1"/>
    <col min="5" max="5" width="4.00390625" style="98" customWidth="1"/>
    <col min="6" max="6" width="8.57421875" style="99" customWidth="1"/>
    <col min="7" max="7" width="23.7109375" style="98" customWidth="1"/>
    <col min="8" max="8" width="3.00390625" style="98" customWidth="1"/>
    <col min="9" max="9" width="7.140625" style="99" customWidth="1"/>
    <col min="10" max="10" width="10.00390625" style="98" customWidth="1"/>
    <col min="11" max="11" width="5.7109375" style="100" customWidth="1"/>
    <col min="12" max="12" width="5.57421875" style="101" customWidth="1"/>
    <col min="13" max="13" width="24.8515625" style="101" customWidth="1"/>
    <col min="14" max="14" width="4.421875" style="101" customWidth="1"/>
    <col min="15" max="15" width="10.57421875" style="171" customWidth="1"/>
    <col min="16" max="16" width="6.7109375" style="103" customWidth="1"/>
    <col min="17" max="17" width="4.421875" style="0" customWidth="1"/>
    <col min="18" max="18" width="21.421875" style="0" customWidth="1"/>
    <col min="19" max="19" width="4.421875" style="0" customWidth="1"/>
    <col min="20" max="20" width="10.421875" style="102" customWidth="1"/>
    <col min="21" max="21" width="7.421875" style="104" customWidth="1"/>
    <col min="22" max="22" width="4.8515625" style="0" customWidth="1"/>
    <col min="23" max="23" width="8.28125" style="0" customWidth="1"/>
    <col min="24" max="24" width="20.140625" style="0" customWidth="1"/>
    <col min="25" max="25" width="9.7109375" style="0" customWidth="1"/>
    <col min="26" max="26" width="10.28125" style="0" customWidth="1"/>
    <col min="27" max="27" width="6.57421875" style="0" customWidth="1"/>
    <col min="28" max="28" width="7.8515625" style="0" customWidth="1"/>
    <col min="29" max="29" width="5.140625" style="0" customWidth="1"/>
    <col min="30" max="30" width="5.421875" style="0" customWidth="1"/>
    <col min="31" max="33" width="5.00390625" style="0" customWidth="1"/>
    <col min="34" max="34" width="5.140625" style="0" customWidth="1"/>
    <col min="35" max="37" width="5.00390625" style="0" customWidth="1"/>
    <col min="38" max="39" width="5.140625" style="0" customWidth="1"/>
  </cols>
  <sheetData>
    <row r="1" spans="7:14" ht="12.75">
      <c r="G1" s="105"/>
      <c r="H1" s="105"/>
      <c r="I1" s="106"/>
      <c r="J1" s="105"/>
      <c r="K1" s="107"/>
      <c r="L1" s="108"/>
      <c r="M1" s="108"/>
      <c r="N1" s="108"/>
    </row>
    <row r="2" spans="2:25" ht="12.75">
      <c r="B2" s="109">
        <v>1</v>
      </c>
      <c r="D2" s="203" t="s">
        <v>408</v>
      </c>
      <c r="G2"/>
      <c r="H2" s="105"/>
      <c r="I2" s="106"/>
      <c r="J2" s="106"/>
      <c r="K2" s="111"/>
      <c r="L2" s="112"/>
      <c r="M2" s="112"/>
      <c r="N2" s="112"/>
      <c r="X2" t="s">
        <v>229</v>
      </c>
      <c r="Y2" s="204" t="s">
        <v>230</v>
      </c>
    </row>
    <row r="3" spans="2:14" ht="12.75">
      <c r="B3" s="109">
        <v>2</v>
      </c>
      <c r="D3" s="203" t="s">
        <v>408</v>
      </c>
      <c r="G3"/>
      <c r="H3" s="105"/>
      <c r="I3" s="106"/>
      <c r="J3" s="106"/>
      <c r="K3" s="111"/>
      <c r="L3" s="112"/>
      <c r="M3" s="112"/>
      <c r="N3" s="112"/>
    </row>
    <row r="4" spans="2:14" ht="12.75">
      <c r="B4" s="109">
        <v>3</v>
      </c>
      <c r="D4" s="203" t="s">
        <v>408</v>
      </c>
      <c r="G4"/>
      <c r="H4" s="105"/>
      <c r="I4" s="106"/>
      <c r="J4" s="106"/>
      <c r="K4" s="111"/>
      <c r="L4" s="112"/>
      <c r="M4" s="112"/>
      <c r="N4" s="112"/>
    </row>
    <row r="5" spans="2:14" ht="12.75">
      <c r="B5" s="109">
        <v>4</v>
      </c>
      <c r="D5" s="203" t="s">
        <v>408</v>
      </c>
      <c r="G5"/>
      <c r="H5" s="105"/>
      <c r="I5" s="106"/>
      <c r="J5" s="106"/>
      <c r="K5" s="111"/>
      <c r="L5" s="112"/>
      <c r="M5" s="112"/>
      <c r="N5" s="112"/>
    </row>
    <row r="6" spans="2:14" ht="12.75">
      <c r="B6" s="109">
        <v>5</v>
      </c>
      <c r="D6" s="203" t="s">
        <v>408</v>
      </c>
      <c r="G6"/>
      <c r="H6" s="114"/>
      <c r="I6" s="106"/>
      <c r="J6" s="106"/>
      <c r="K6" s="111"/>
      <c r="L6" s="112"/>
      <c r="M6" s="112"/>
      <c r="N6" s="112"/>
    </row>
    <row r="7" spans="2:14" ht="12.75">
      <c r="B7" s="109">
        <v>6</v>
      </c>
      <c r="D7" s="203" t="s">
        <v>408</v>
      </c>
      <c r="G7"/>
      <c r="H7" s="114"/>
      <c r="I7" s="106"/>
      <c r="J7" s="106"/>
      <c r="K7" s="111"/>
      <c r="L7" s="112"/>
      <c r="M7" s="112"/>
      <c r="N7" s="112"/>
    </row>
    <row r="8" spans="2:14" ht="12.75">
      <c r="B8" s="109">
        <v>7</v>
      </c>
      <c r="D8" s="203" t="s">
        <v>408</v>
      </c>
      <c r="G8"/>
      <c r="H8" s="114"/>
      <c r="I8" s="106"/>
      <c r="J8" s="106"/>
      <c r="K8" s="111"/>
      <c r="L8" s="112"/>
      <c r="M8" s="112"/>
      <c r="N8" s="112"/>
    </row>
    <row r="9" spans="2:14" ht="12.75">
      <c r="B9" s="109">
        <v>8</v>
      </c>
      <c r="D9" s="203" t="s">
        <v>408</v>
      </c>
      <c r="G9"/>
      <c r="H9" s="114"/>
      <c r="I9" s="106"/>
      <c r="J9" s="106"/>
      <c r="K9" s="111"/>
      <c r="L9" s="112"/>
      <c r="M9" s="112"/>
      <c r="N9" s="112"/>
    </row>
    <row r="10" spans="2:14" ht="12.75">
      <c r="B10" s="109">
        <v>9</v>
      </c>
      <c r="D10" s="203" t="s">
        <v>408</v>
      </c>
      <c r="G10"/>
      <c r="H10" s="114"/>
      <c r="I10" s="106"/>
      <c r="J10" s="106"/>
      <c r="K10" s="111"/>
      <c r="L10" s="112"/>
      <c r="M10" s="112"/>
      <c r="N10" s="112"/>
    </row>
    <row r="11" spans="2:14" ht="12.75">
      <c r="B11" s="109">
        <v>10</v>
      </c>
      <c r="D11" s="203" t="s">
        <v>408</v>
      </c>
      <c r="G11"/>
      <c r="H11" s="114"/>
      <c r="I11" s="106"/>
      <c r="J11" s="106"/>
      <c r="K11" s="111"/>
      <c r="L11" s="112"/>
      <c r="M11" s="112"/>
      <c r="N11" s="112"/>
    </row>
    <row r="12" spans="2:14" ht="12.75">
      <c r="B12" s="109"/>
      <c r="D12" s="115"/>
      <c r="G12" s="116"/>
      <c r="H12" s="114"/>
      <c r="I12" s="106"/>
      <c r="J12" s="106"/>
      <c r="K12" s="111"/>
      <c r="L12" s="112"/>
      <c r="M12" s="112"/>
      <c r="N12" s="112"/>
    </row>
    <row r="13" spans="2:14" ht="12.75">
      <c r="B13" s="109"/>
      <c r="D13" s="115"/>
      <c r="G13" s="116"/>
      <c r="H13" s="114"/>
      <c r="I13" s="106"/>
      <c r="J13" s="106"/>
      <c r="K13" s="111"/>
      <c r="L13" s="112"/>
      <c r="M13" s="112"/>
      <c r="N13" s="112"/>
    </row>
    <row r="14" spans="2:14" ht="12.75">
      <c r="B14" s="109"/>
      <c r="D14" s="115"/>
      <c r="G14" s="116"/>
      <c r="H14" s="114"/>
      <c r="I14" s="106"/>
      <c r="J14" s="106"/>
      <c r="K14" s="111"/>
      <c r="L14" s="112"/>
      <c r="M14" s="112"/>
      <c r="N14" s="112"/>
    </row>
    <row r="15" spans="2:14" ht="12.75">
      <c r="B15" s="109"/>
      <c r="D15" s="115"/>
      <c r="G15" s="116"/>
      <c r="H15" s="114"/>
      <c r="I15" s="106"/>
      <c r="J15" s="106"/>
      <c r="K15" s="111"/>
      <c r="L15" s="112"/>
      <c r="M15" s="112"/>
      <c r="N15" s="112"/>
    </row>
    <row r="16" spans="7:16" ht="12.75">
      <c r="G16" s="115"/>
      <c r="H16" s="115"/>
      <c r="J16" s="99"/>
      <c r="L16" s="117"/>
      <c r="M16" s="117"/>
      <c r="N16" s="117"/>
      <c r="P16" s="104"/>
    </row>
    <row r="17" spans="7:37" ht="12.75">
      <c r="G17" s="115"/>
      <c r="H17" s="115"/>
      <c r="J17" s="99"/>
      <c r="L17" s="117"/>
      <c r="M17" s="117"/>
      <c r="N17" s="117"/>
      <c r="P17" s="104"/>
      <c r="X17" s="118" t="s">
        <v>203</v>
      </c>
      <c r="Y17" s="119" t="s">
        <v>204</v>
      </c>
      <c r="Z17" s="120" t="s">
        <v>205</v>
      </c>
      <c r="AA17" s="121" t="s">
        <v>206</v>
      </c>
      <c r="AC17" s="122">
        <v>19</v>
      </c>
      <c r="AD17" s="123">
        <v>20</v>
      </c>
      <c r="AE17" s="122">
        <v>21</v>
      </c>
      <c r="AF17" s="123">
        <v>22</v>
      </c>
      <c r="AG17" s="122">
        <v>23</v>
      </c>
      <c r="AH17" s="123">
        <v>24</v>
      </c>
      <c r="AI17" s="122">
        <v>25</v>
      </c>
      <c r="AJ17" s="123">
        <v>26</v>
      </c>
      <c r="AK17" s="122">
        <v>27</v>
      </c>
    </row>
    <row r="18" spans="3:37" ht="21" customHeight="1">
      <c r="C18" s="124" t="s">
        <v>231</v>
      </c>
      <c r="D18" s="125">
        <v>40223</v>
      </c>
      <c r="E18" s="126"/>
      <c r="F18" s="127"/>
      <c r="G18" s="126"/>
      <c r="H18" s="128"/>
      <c r="I18" s="127"/>
      <c r="J18" s="129"/>
      <c r="K18" s="111"/>
      <c r="L18" s="206">
        <v>19</v>
      </c>
      <c r="M18" s="131" t="s">
        <v>208</v>
      </c>
      <c r="N18" s="132" t="s">
        <v>204</v>
      </c>
      <c r="O18" s="133" t="s">
        <v>209</v>
      </c>
      <c r="P18" s="134" t="s">
        <v>210</v>
      </c>
      <c r="Q18" s="206">
        <f>L18</f>
        <v>19</v>
      </c>
      <c r="R18" s="207" t="s">
        <v>208</v>
      </c>
      <c r="S18" s="208" t="s">
        <v>204</v>
      </c>
      <c r="T18" s="209" t="s">
        <v>209</v>
      </c>
      <c r="U18" s="210" t="s">
        <v>210</v>
      </c>
      <c r="V18" s="116"/>
      <c r="X18" s="145"/>
      <c r="Y18" s="136"/>
      <c r="Z18" s="137"/>
      <c r="AA18" s="138">
        <f aca="true" t="shared" si="0" ref="AA18:AA27">Z18/27</f>
        <v>0</v>
      </c>
      <c r="AB18" s="137"/>
      <c r="AC18" s="139"/>
      <c r="AD18" s="139"/>
      <c r="AE18" s="139"/>
      <c r="AF18" s="139"/>
      <c r="AG18" s="139"/>
      <c r="AH18" s="139"/>
      <c r="AI18" s="139"/>
      <c r="AJ18" s="139"/>
      <c r="AK18" s="139"/>
    </row>
    <row r="19" spans="1:37" ht="18">
      <c r="A19">
        <v>1</v>
      </c>
      <c r="B19">
        <v>10</v>
      </c>
      <c r="C19" s="140"/>
      <c r="D19" s="125" t="str">
        <f>INDEX($D$2:$D$11,A19)</f>
        <v>nd.</v>
      </c>
      <c r="E19" s="141"/>
      <c r="F19" s="142"/>
      <c r="G19" s="126" t="str">
        <f>INDEX($D$2:$D$11,B19)</f>
        <v>nd.</v>
      </c>
      <c r="H19" s="141"/>
      <c r="I19" s="143"/>
      <c r="J19" s="129"/>
      <c r="K19" s="111"/>
      <c r="L19" s="211">
        <v>1</v>
      </c>
      <c r="M19" s="145"/>
      <c r="N19" s="136"/>
      <c r="O19" s="212"/>
      <c r="P19" s="183"/>
      <c r="Q19" s="211">
        <v>6</v>
      </c>
      <c r="R19" s="145"/>
      <c r="S19" s="136"/>
      <c r="T19" s="137"/>
      <c r="U19" s="183"/>
      <c r="V19" s="116"/>
      <c r="X19" s="145"/>
      <c r="Y19" s="136"/>
      <c r="Z19" s="137"/>
      <c r="AA19" s="138">
        <f t="shared" si="0"/>
        <v>0</v>
      </c>
      <c r="AB19" s="137"/>
      <c r="AC19" s="139"/>
      <c r="AD19" s="139"/>
      <c r="AE19" s="139"/>
      <c r="AF19" s="139"/>
      <c r="AG19" s="139"/>
      <c r="AH19" s="139"/>
      <c r="AI19" s="139"/>
      <c r="AJ19" s="139"/>
      <c r="AK19" s="139"/>
    </row>
    <row r="20" spans="1:37" ht="18">
      <c r="A20">
        <v>2</v>
      </c>
      <c r="B20">
        <v>9</v>
      </c>
      <c r="C20" s="148"/>
      <c r="D20" s="125" t="str">
        <f>INDEX($D$2:$D$11,A20)</f>
        <v>nd.</v>
      </c>
      <c r="E20" s="141"/>
      <c r="F20" s="142"/>
      <c r="G20" s="126" t="str">
        <f>INDEX($D$2:$D$11,B20)</f>
        <v>nd.</v>
      </c>
      <c r="H20" s="141"/>
      <c r="I20" s="142"/>
      <c r="J20" s="129"/>
      <c r="K20" s="111"/>
      <c r="L20" s="213">
        <v>2</v>
      </c>
      <c r="M20" s="145"/>
      <c r="N20" s="136"/>
      <c r="O20" s="212"/>
      <c r="P20" s="183"/>
      <c r="Q20" s="213">
        <v>7</v>
      </c>
      <c r="R20" s="145"/>
      <c r="S20" s="136"/>
      <c r="T20" s="137"/>
      <c r="U20" s="183"/>
      <c r="V20" s="116"/>
      <c r="X20" s="152"/>
      <c r="Y20" s="136"/>
      <c r="Z20" s="137"/>
      <c r="AA20" s="138">
        <f t="shared" si="0"/>
        <v>0</v>
      </c>
      <c r="AB20" s="137"/>
      <c r="AC20" s="139"/>
      <c r="AD20" s="139"/>
      <c r="AE20" s="139"/>
      <c r="AF20" s="139"/>
      <c r="AG20" s="139"/>
      <c r="AH20" s="139"/>
      <c r="AI20" s="139"/>
      <c r="AJ20" s="139"/>
      <c r="AK20" s="139"/>
    </row>
    <row r="21" spans="1:37" ht="18">
      <c r="A21">
        <v>3</v>
      </c>
      <c r="B21">
        <v>8</v>
      </c>
      <c r="C21" s="148"/>
      <c r="D21" s="125" t="str">
        <f>INDEX($D$2:$D$11,A21)</f>
        <v>nd.</v>
      </c>
      <c r="E21" s="141"/>
      <c r="F21" s="143"/>
      <c r="G21" s="126" t="str">
        <f>INDEX($D$2:$D$11,B21)</f>
        <v>nd.</v>
      </c>
      <c r="H21" s="141"/>
      <c r="I21" s="142"/>
      <c r="J21" s="129"/>
      <c r="K21" s="193"/>
      <c r="L21" s="213">
        <v>3</v>
      </c>
      <c r="M21" s="145"/>
      <c r="N21" s="136"/>
      <c r="O21" s="212"/>
      <c r="P21" s="183"/>
      <c r="Q21" s="213">
        <v>8</v>
      </c>
      <c r="R21" s="145"/>
      <c r="S21" s="136"/>
      <c r="T21" s="137"/>
      <c r="U21" s="183"/>
      <c r="V21" s="116"/>
      <c r="X21" s="145"/>
      <c r="Y21" s="136"/>
      <c r="Z21" s="137"/>
      <c r="AA21" s="138">
        <f t="shared" si="0"/>
        <v>0</v>
      </c>
      <c r="AB21" s="137"/>
      <c r="AC21" s="139"/>
      <c r="AD21" s="139"/>
      <c r="AE21" s="139"/>
      <c r="AF21" s="139"/>
      <c r="AG21" s="139"/>
      <c r="AH21" s="139"/>
      <c r="AI21" s="139"/>
      <c r="AJ21" s="139"/>
      <c r="AK21" s="139"/>
    </row>
    <row r="22" spans="1:37" ht="18">
      <c r="A22">
        <v>4</v>
      </c>
      <c r="B22">
        <v>7</v>
      </c>
      <c r="C22" s="148"/>
      <c r="D22" s="125" t="str">
        <f>INDEX($D$2:$D$11,A22)</f>
        <v>nd.</v>
      </c>
      <c r="E22" s="141"/>
      <c r="F22" s="143"/>
      <c r="G22" s="126" t="str">
        <f>INDEX($D$2:$D$11,B22)</f>
        <v>nd.</v>
      </c>
      <c r="H22" s="141"/>
      <c r="I22" s="142"/>
      <c r="J22" s="129"/>
      <c r="K22" s="193"/>
      <c r="L22" s="213">
        <v>4</v>
      </c>
      <c r="M22" s="145"/>
      <c r="N22" s="136"/>
      <c r="O22" s="212"/>
      <c r="P22" s="183"/>
      <c r="Q22" s="213">
        <v>9</v>
      </c>
      <c r="R22" s="145"/>
      <c r="S22" s="136"/>
      <c r="T22" s="137"/>
      <c r="U22" s="183"/>
      <c r="V22" s="116"/>
      <c r="X22" s="145"/>
      <c r="Y22" s="136"/>
      <c r="Z22" s="137"/>
      <c r="AA22" s="138">
        <f t="shared" si="0"/>
        <v>0</v>
      </c>
      <c r="AB22" s="137"/>
      <c r="AC22" s="139"/>
      <c r="AD22" s="139"/>
      <c r="AE22" s="139"/>
      <c r="AF22" s="139"/>
      <c r="AG22" s="139"/>
      <c r="AH22" s="139"/>
      <c r="AI22" s="139"/>
      <c r="AJ22" s="139"/>
      <c r="AK22" s="139"/>
    </row>
    <row r="23" spans="1:37" ht="18">
      <c r="A23">
        <v>5</v>
      </c>
      <c r="B23">
        <v>6</v>
      </c>
      <c r="C23" s="148"/>
      <c r="D23" s="125" t="str">
        <f>INDEX($D$2:$D$11,A23)</f>
        <v>nd.</v>
      </c>
      <c r="E23" s="141"/>
      <c r="F23" s="143"/>
      <c r="G23" s="126" t="str">
        <f>INDEX($D$2:$D$11,B23)</f>
        <v>nd.</v>
      </c>
      <c r="H23" s="141"/>
      <c r="I23" s="142"/>
      <c r="J23" s="129"/>
      <c r="K23" s="193"/>
      <c r="L23" s="214">
        <v>5</v>
      </c>
      <c r="M23" s="153"/>
      <c r="N23" s="154"/>
      <c r="O23" s="215"/>
      <c r="P23" s="186"/>
      <c r="Q23" s="214">
        <v>10</v>
      </c>
      <c r="R23" s="153"/>
      <c r="S23" s="154"/>
      <c r="T23" s="165"/>
      <c r="U23" s="186"/>
      <c r="V23" s="193"/>
      <c r="X23" s="145"/>
      <c r="Y23" s="136"/>
      <c r="Z23" s="137"/>
      <c r="AA23" s="138">
        <f t="shared" si="0"/>
        <v>0</v>
      </c>
      <c r="AB23" s="137"/>
      <c r="AC23" s="139"/>
      <c r="AD23" s="139"/>
      <c r="AE23" s="139"/>
      <c r="AF23" s="139"/>
      <c r="AG23" s="139"/>
      <c r="AH23" s="139"/>
      <c r="AI23" s="139"/>
      <c r="AJ23" s="139"/>
      <c r="AK23" s="139"/>
    </row>
    <row r="24" spans="3:37" ht="18">
      <c r="C24" s="155"/>
      <c r="D24" s="156"/>
      <c r="E24" s="157"/>
      <c r="F24" s="158"/>
      <c r="H24" s="157"/>
      <c r="I24" s="158"/>
      <c r="J24" s="158"/>
      <c r="K24" s="193"/>
      <c r="L24" s="116"/>
      <c r="M24" s="116"/>
      <c r="N24" s="116"/>
      <c r="O24" s="216"/>
      <c r="P24" s="116"/>
      <c r="Q24" s="116"/>
      <c r="R24" s="116"/>
      <c r="S24" s="116"/>
      <c r="T24" s="116"/>
      <c r="U24" s="116"/>
      <c r="V24" s="193"/>
      <c r="X24" s="145"/>
      <c r="Y24" s="136"/>
      <c r="Z24" s="137"/>
      <c r="AA24" s="138">
        <f t="shared" si="0"/>
        <v>0</v>
      </c>
      <c r="AB24" s="137"/>
      <c r="AC24" s="139"/>
      <c r="AD24" s="139"/>
      <c r="AE24" s="139"/>
      <c r="AF24" s="139"/>
      <c r="AG24" s="139"/>
      <c r="AH24" s="139"/>
      <c r="AI24" s="139"/>
      <c r="AJ24" s="139"/>
      <c r="AK24" s="139"/>
    </row>
    <row r="25" spans="3:37" ht="18">
      <c r="C25" s="155"/>
      <c r="D25" s="156"/>
      <c r="E25" s="157"/>
      <c r="F25" s="158"/>
      <c r="G25" s="157"/>
      <c r="H25" s="157"/>
      <c r="I25" s="158"/>
      <c r="J25" s="158"/>
      <c r="K25" s="193"/>
      <c r="L25" s="116"/>
      <c r="M25" s="116"/>
      <c r="N25" s="116"/>
      <c r="O25" s="216"/>
      <c r="P25" s="116"/>
      <c r="Q25" s="116"/>
      <c r="R25" s="116"/>
      <c r="S25" s="116"/>
      <c r="T25" s="116"/>
      <c r="U25" s="116"/>
      <c r="V25" s="193"/>
      <c r="X25" s="145"/>
      <c r="Y25" s="136"/>
      <c r="Z25" s="137"/>
      <c r="AA25" s="138">
        <f t="shared" si="0"/>
        <v>0</v>
      </c>
      <c r="AB25" s="137"/>
      <c r="AC25" s="139"/>
      <c r="AD25" s="139"/>
      <c r="AE25" s="139"/>
      <c r="AF25" s="139"/>
      <c r="AG25" s="139"/>
      <c r="AH25" s="139"/>
      <c r="AI25" s="139"/>
      <c r="AJ25" s="139"/>
      <c r="AK25" s="139"/>
    </row>
    <row r="26" spans="3:37" ht="18">
      <c r="C26" s="124" t="s">
        <v>232</v>
      </c>
      <c r="D26" s="125">
        <v>39866</v>
      </c>
      <c r="E26" s="126"/>
      <c r="F26" s="127"/>
      <c r="G26" s="126"/>
      <c r="H26" s="128"/>
      <c r="I26" s="127"/>
      <c r="J26" s="129"/>
      <c r="K26" s="193"/>
      <c r="L26" s="206">
        <v>20</v>
      </c>
      <c r="M26" s="131" t="s">
        <v>208</v>
      </c>
      <c r="N26" s="132" t="s">
        <v>204</v>
      </c>
      <c r="O26" s="133" t="s">
        <v>209</v>
      </c>
      <c r="P26" s="134" t="s">
        <v>210</v>
      </c>
      <c r="Q26" s="206">
        <f>L26</f>
        <v>20</v>
      </c>
      <c r="R26" s="207" t="s">
        <v>208</v>
      </c>
      <c r="S26" s="208" t="s">
        <v>204</v>
      </c>
      <c r="T26" s="209" t="s">
        <v>209</v>
      </c>
      <c r="U26" s="210" t="s">
        <v>210</v>
      </c>
      <c r="V26" s="193"/>
      <c r="X26" s="145"/>
      <c r="Y26" s="154"/>
      <c r="Z26" s="137"/>
      <c r="AA26" s="138">
        <f t="shared" si="0"/>
        <v>0</v>
      </c>
      <c r="AB26" s="137"/>
      <c r="AC26" s="139"/>
      <c r="AD26" s="139"/>
      <c r="AE26" s="139"/>
      <c r="AF26" s="139"/>
      <c r="AG26" s="139"/>
      <c r="AH26" s="139"/>
      <c r="AI26" s="139"/>
      <c r="AJ26" s="139"/>
      <c r="AK26" s="139"/>
    </row>
    <row r="27" spans="1:37" ht="18">
      <c r="A27">
        <v>1</v>
      </c>
      <c r="B27">
        <v>9</v>
      </c>
      <c r="C27" s="155"/>
      <c r="D27" s="125" t="str">
        <f>INDEX($D$2:$D$11,A27)</f>
        <v>nd.</v>
      </c>
      <c r="E27" s="141"/>
      <c r="F27" s="142"/>
      <c r="G27" s="126" t="str">
        <f>INDEX($D$2:$D$11,B27)</f>
        <v>nd.</v>
      </c>
      <c r="H27" s="141"/>
      <c r="I27" s="143"/>
      <c r="J27" s="129"/>
      <c r="K27" s="193"/>
      <c r="L27" s="211">
        <v>1</v>
      </c>
      <c r="M27" s="145"/>
      <c r="N27" s="136"/>
      <c r="O27" s="212"/>
      <c r="P27" s="183"/>
      <c r="Q27" s="211">
        <v>6</v>
      </c>
      <c r="R27" s="145"/>
      <c r="S27" s="136"/>
      <c r="T27" s="137"/>
      <c r="U27" s="183"/>
      <c r="V27" s="193"/>
      <c r="X27" s="145"/>
      <c r="Y27" s="136"/>
      <c r="Z27" s="137"/>
      <c r="AA27" s="138">
        <f t="shared" si="0"/>
        <v>0</v>
      </c>
      <c r="AB27" s="137"/>
      <c r="AC27" s="139"/>
      <c r="AD27" s="139"/>
      <c r="AE27" s="139"/>
      <c r="AF27" s="139"/>
      <c r="AG27" s="139"/>
      <c r="AH27" s="139"/>
      <c r="AI27" s="139"/>
      <c r="AJ27" s="139"/>
      <c r="AK27" s="139"/>
    </row>
    <row r="28" spans="1:22" ht="18">
      <c r="A28">
        <v>2</v>
      </c>
      <c r="B28">
        <v>8</v>
      </c>
      <c r="C28" s="155"/>
      <c r="D28" s="125" t="str">
        <f>INDEX($D$2:$D$11,A28)</f>
        <v>nd.</v>
      </c>
      <c r="E28" s="141"/>
      <c r="F28" s="142"/>
      <c r="G28" s="126" t="str">
        <f>INDEX($D$2:$D$11,B28)</f>
        <v>nd.</v>
      </c>
      <c r="H28" s="141"/>
      <c r="I28" s="142"/>
      <c r="J28" s="129"/>
      <c r="K28" s="193"/>
      <c r="L28" s="213">
        <v>2</v>
      </c>
      <c r="M28" s="145"/>
      <c r="N28" s="136"/>
      <c r="O28" s="212"/>
      <c r="P28" s="183"/>
      <c r="Q28" s="213">
        <v>7</v>
      </c>
      <c r="R28" s="145"/>
      <c r="S28" s="136"/>
      <c r="T28" s="137"/>
      <c r="U28" s="183"/>
      <c r="V28" s="193"/>
    </row>
    <row r="29" spans="1:22" ht="18">
      <c r="A29">
        <v>3</v>
      </c>
      <c r="B29">
        <v>7</v>
      </c>
      <c r="C29" s="155"/>
      <c r="D29" s="125" t="str">
        <f>INDEX($D$2:$D$11,A29)</f>
        <v>nd.</v>
      </c>
      <c r="E29" s="141"/>
      <c r="F29" s="143"/>
      <c r="G29" s="126" t="str">
        <f>INDEX($D$2:$D$11,B29)</f>
        <v>nd.</v>
      </c>
      <c r="H29" s="141"/>
      <c r="I29" s="142"/>
      <c r="J29" s="129"/>
      <c r="K29" s="193"/>
      <c r="L29" s="213">
        <v>3</v>
      </c>
      <c r="M29" s="145"/>
      <c r="N29" s="136"/>
      <c r="O29" s="212"/>
      <c r="P29" s="183"/>
      <c r="Q29" s="213">
        <v>8</v>
      </c>
      <c r="R29" s="145"/>
      <c r="S29" s="136"/>
      <c r="T29" s="137"/>
      <c r="U29" s="183"/>
      <c r="V29" s="193"/>
    </row>
    <row r="30" spans="1:22" ht="18">
      <c r="A30">
        <v>4</v>
      </c>
      <c r="B30">
        <v>6</v>
      </c>
      <c r="C30" s="155"/>
      <c r="D30" s="125" t="str">
        <f>INDEX($D$2:$D$11,A30)</f>
        <v>nd.</v>
      </c>
      <c r="E30" s="141"/>
      <c r="F30" s="143"/>
      <c r="G30" s="126" t="str">
        <f>INDEX($D$2:$D$11,B30)</f>
        <v>nd.</v>
      </c>
      <c r="H30" s="141"/>
      <c r="I30" s="142"/>
      <c r="J30" s="129"/>
      <c r="K30" s="193"/>
      <c r="L30" s="213">
        <v>4</v>
      </c>
      <c r="M30" s="145"/>
      <c r="N30" s="136"/>
      <c r="O30" s="212"/>
      <c r="P30" s="183"/>
      <c r="Q30" s="213">
        <v>9</v>
      </c>
      <c r="R30" s="145"/>
      <c r="S30" s="136"/>
      <c r="T30" s="137"/>
      <c r="U30" s="183"/>
      <c r="V30" s="193"/>
    </row>
    <row r="31" spans="1:22" ht="18">
      <c r="A31">
        <v>5</v>
      </c>
      <c r="B31">
        <v>10</v>
      </c>
      <c r="C31" s="155"/>
      <c r="D31" s="125" t="str">
        <f>INDEX($D$2:$D$11,A31)</f>
        <v>nd.</v>
      </c>
      <c r="E31" s="141"/>
      <c r="F31" s="143"/>
      <c r="G31" s="126" t="str">
        <f>INDEX($D$2:$D$11,B31)</f>
        <v>nd.</v>
      </c>
      <c r="H31" s="141"/>
      <c r="I31" s="142"/>
      <c r="J31" s="129"/>
      <c r="K31" s="193"/>
      <c r="L31" s="214">
        <v>5</v>
      </c>
      <c r="M31" s="153"/>
      <c r="N31" s="154"/>
      <c r="O31" s="215"/>
      <c r="P31" s="186"/>
      <c r="Q31" s="214">
        <v>10</v>
      </c>
      <c r="R31" s="153"/>
      <c r="S31" s="154"/>
      <c r="T31" s="165"/>
      <c r="U31" s="186"/>
      <c r="V31" s="193"/>
    </row>
    <row r="32" spans="3:23" ht="12.75">
      <c r="C32" s="155"/>
      <c r="D32" s="156"/>
      <c r="E32" s="157"/>
      <c r="F32" s="158"/>
      <c r="G32" s="157"/>
      <c r="H32" s="157"/>
      <c r="I32" s="158"/>
      <c r="J32" s="158"/>
      <c r="K32" s="193"/>
      <c r="L32" s="116"/>
      <c r="M32" s="116"/>
      <c r="N32" s="116"/>
      <c r="O32" s="216"/>
      <c r="P32" s="116"/>
      <c r="Q32" s="116"/>
      <c r="R32" s="116"/>
      <c r="S32" s="116"/>
      <c r="T32" s="116"/>
      <c r="U32" s="116"/>
      <c r="V32" s="193"/>
      <c r="W32" s="171"/>
    </row>
    <row r="33" spans="3:22" ht="12.75">
      <c r="C33" s="155"/>
      <c r="D33" s="156"/>
      <c r="E33" s="157"/>
      <c r="F33" s="158"/>
      <c r="G33" s="157"/>
      <c r="H33" s="157"/>
      <c r="I33" s="158"/>
      <c r="J33" s="158"/>
      <c r="K33" s="193"/>
      <c r="L33" s="116"/>
      <c r="M33" s="116"/>
      <c r="N33" s="116"/>
      <c r="O33" s="216"/>
      <c r="P33" s="116"/>
      <c r="Q33" s="116"/>
      <c r="R33" s="116"/>
      <c r="S33" s="116"/>
      <c r="T33" s="116"/>
      <c r="U33" s="116"/>
      <c r="V33" s="193"/>
    </row>
    <row r="34" spans="3:22" ht="18">
      <c r="C34" s="124" t="s">
        <v>233</v>
      </c>
      <c r="D34" s="217">
        <v>39873</v>
      </c>
      <c r="E34" s="126"/>
      <c r="F34" s="127"/>
      <c r="G34" s="126"/>
      <c r="H34" s="128"/>
      <c r="I34" s="127"/>
      <c r="J34" s="129"/>
      <c r="K34" s="193"/>
      <c r="L34" s="206">
        <v>21</v>
      </c>
      <c r="M34" s="131" t="s">
        <v>208</v>
      </c>
      <c r="N34" s="132" t="s">
        <v>204</v>
      </c>
      <c r="O34" s="133" t="s">
        <v>209</v>
      </c>
      <c r="P34" s="134" t="s">
        <v>210</v>
      </c>
      <c r="Q34" s="206">
        <f>L34</f>
        <v>21</v>
      </c>
      <c r="R34" s="207" t="s">
        <v>208</v>
      </c>
      <c r="S34" s="208" t="s">
        <v>204</v>
      </c>
      <c r="T34" s="209" t="s">
        <v>209</v>
      </c>
      <c r="U34" s="210" t="s">
        <v>210</v>
      </c>
      <c r="V34" s="193"/>
    </row>
    <row r="35" spans="1:22" ht="18">
      <c r="A35">
        <v>1</v>
      </c>
      <c r="B35">
        <v>8</v>
      </c>
      <c r="C35" s="155"/>
      <c r="D35" s="125" t="str">
        <f>INDEX($D$2:$D$11,A35)</f>
        <v>nd.</v>
      </c>
      <c r="E35" s="141"/>
      <c r="F35" s="142"/>
      <c r="G35" s="126" t="str">
        <f>INDEX($D$2:$D$11,B35)</f>
        <v>nd.</v>
      </c>
      <c r="H35" s="141"/>
      <c r="I35" s="143"/>
      <c r="J35" s="129"/>
      <c r="K35" s="193"/>
      <c r="L35" s="211">
        <v>1</v>
      </c>
      <c r="M35" s="145"/>
      <c r="N35" s="136"/>
      <c r="O35" s="212"/>
      <c r="P35" s="183"/>
      <c r="Q35" s="211">
        <v>6</v>
      </c>
      <c r="R35" s="145"/>
      <c r="S35" s="136"/>
      <c r="T35" s="137"/>
      <c r="U35" s="183"/>
      <c r="V35" s="193"/>
    </row>
    <row r="36" spans="1:25" ht="18">
      <c r="A36">
        <v>2</v>
      </c>
      <c r="B36">
        <v>7</v>
      </c>
      <c r="C36" s="155"/>
      <c r="D36" s="125" t="str">
        <f>INDEX($D$2:$D$11,A36)</f>
        <v>nd.</v>
      </c>
      <c r="E36" s="141"/>
      <c r="F36" s="142"/>
      <c r="G36" s="126" t="str">
        <f>INDEX($D$2:$D$11,B36)</f>
        <v>nd.</v>
      </c>
      <c r="H36" s="141"/>
      <c r="I36" s="142"/>
      <c r="J36" s="129"/>
      <c r="K36" s="193"/>
      <c r="L36" s="213">
        <v>2</v>
      </c>
      <c r="M36" s="145"/>
      <c r="N36" s="136"/>
      <c r="O36" s="212"/>
      <c r="P36" s="183"/>
      <c r="Q36" s="213">
        <v>7</v>
      </c>
      <c r="R36" s="145"/>
      <c r="S36" s="136"/>
      <c r="T36" s="137"/>
      <c r="U36" s="183"/>
      <c r="V36" s="193"/>
      <c r="Y36" s="218"/>
    </row>
    <row r="37" spans="1:22" ht="18">
      <c r="A37">
        <v>3</v>
      </c>
      <c r="B37">
        <v>6</v>
      </c>
      <c r="C37" s="155"/>
      <c r="D37" s="125" t="str">
        <f>INDEX($D$2:$D$11,A37)</f>
        <v>nd.</v>
      </c>
      <c r="E37" s="141"/>
      <c r="F37" s="143"/>
      <c r="G37" s="126" t="str">
        <f>INDEX($D$2:$D$11,B37)</f>
        <v>nd.</v>
      </c>
      <c r="H37" s="141"/>
      <c r="I37" s="142"/>
      <c r="J37" s="129"/>
      <c r="K37" s="193"/>
      <c r="L37" s="213">
        <v>3</v>
      </c>
      <c r="M37" s="145"/>
      <c r="N37" s="136"/>
      <c r="O37" s="212"/>
      <c r="P37" s="183"/>
      <c r="Q37" s="213">
        <v>8</v>
      </c>
      <c r="R37" s="145"/>
      <c r="S37" s="136"/>
      <c r="T37" s="137"/>
      <c r="U37" s="183"/>
      <c r="V37" s="193"/>
    </row>
    <row r="38" spans="1:22" ht="18">
      <c r="A38">
        <v>4</v>
      </c>
      <c r="B38">
        <v>5</v>
      </c>
      <c r="C38" s="155"/>
      <c r="D38" s="125" t="str">
        <f>INDEX($D$2:$D$11,A38)</f>
        <v>nd.</v>
      </c>
      <c r="E38" s="141"/>
      <c r="F38" s="143"/>
      <c r="G38" s="126" t="str">
        <f>INDEX($D$2:$D$11,B38)</f>
        <v>nd.</v>
      </c>
      <c r="H38" s="141"/>
      <c r="I38" s="142"/>
      <c r="J38" s="129"/>
      <c r="K38" s="193"/>
      <c r="L38" s="213">
        <v>4</v>
      </c>
      <c r="M38" s="145"/>
      <c r="N38" s="136"/>
      <c r="O38" s="212"/>
      <c r="P38" s="183"/>
      <c r="Q38" s="213">
        <v>9</v>
      </c>
      <c r="R38" s="145"/>
      <c r="S38" s="136"/>
      <c r="T38" s="137"/>
      <c r="U38" s="183"/>
      <c r="V38" s="193"/>
    </row>
    <row r="39" spans="1:22" ht="18">
      <c r="A39">
        <v>9</v>
      </c>
      <c r="B39">
        <v>10</v>
      </c>
      <c r="C39" s="155"/>
      <c r="D39" s="125" t="str">
        <f>INDEX($D$2:$D$11,A39)</f>
        <v>nd.</v>
      </c>
      <c r="E39" s="141"/>
      <c r="F39" s="143"/>
      <c r="G39" s="126" t="str">
        <f>INDEX($D$2:$D$11,B39)</f>
        <v>nd.</v>
      </c>
      <c r="H39" s="141"/>
      <c r="I39" s="142"/>
      <c r="J39" s="129"/>
      <c r="K39" s="193"/>
      <c r="L39" s="214">
        <v>5</v>
      </c>
      <c r="M39" s="153"/>
      <c r="N39" s="154"/>
      <c r="O39" s="215"/>
      <c r="P39" s="186"/>
      <c r="Q39" s="214">
        <v>10</v>
      </c>
      <c r="R39" s="153"/>
      <c r="S39" s="154"/>
      <c r="T39" s="165"/>
      <c r="U39" s="186"/>
      <c r="V39" s="193"/>
    </row>
    <row r="40" spans="3:22" ht="12.75">
      <c r="C40" s="155"/>
      <c r="D40" s="156"/>
      <c r="E40" s="157"/>
      <c r="F40" s="158"/>
      <c r="G40" s="157"/>
      <c r="H40" s="157"/>
      <c r="I40" s="158"/>
      <c r="J40" s="158"/>
      <c r="K40" s="193"/>
      <c r="L40" s="116"/>
      <c r="M40" s="116"/>
      <c r="N40" s="116"/>
      <c r="O40" s="216"/>
      <c r="P40" s="116"/>
      <c r="Q40" s="116"/>
      <c r="R40" s="116"/>
      <c r="S40" s="116"/>
      <c r="T40" s="116"/>
      <c r="U40" s="116"/>
      <c r="V40" s="193"/>
    </row>
    <row r="41" spans="3:22" ht="12.75">
      <c r="C41" s="155"/>
      <c r="D41" s="156"/>
      <c r="E41" s="157"/>
      <c r="F41" s="158"/>
      <c r="G41" s="157"/>
      <c r="H41" s="157"/>
      <c r="I41" s="158"/>
      <c r="J41" s="158"/>
      <c r="K41" s="193"/>
      <c r="L41" s="116"/>
      <c r="M41" s="116"/>
      <c r="N41" s="116"/>
      <c r="O41" s="216"/>
      <c r="P41" s="116"/>
      <c r="Q41" s="116"/>
      <c r="R41" s="116"/>
      <c r="S41" s="116"/>
      <c r="T41" s="116"/>
      <c r="U41" s="116"/>
      <c r="V41" s="193"/>
    </row>
    <row r="42" spans="3:22" ht="18">
      <c r="C42" s="124" t="s">
        <v>234</v>
      </c>
      <c r="D42" s="125">
        <v>39880</v>
      </c>
      <c r="E42" s="126"/>
      <c r="F42" s="127"/>
      <c r="G42" s="126"/>
      <c r="H42" s="128"/>
      <c r="I42" s="127"/>
      <c r="J42" s="129"/>
      <c r="K42" s="193"/>
      <c r="L42" s="206">
        <v>22</v>
      </c>
      <c r="M42" s="131" t="s">
        <v>208</v>
      </c>
      <c r="N42" s="132" t="s">
        <v>204</v>
      </c>
      <c r="O42" s="133" t="s">
        <v>209</v>
      </c>
      <c r="P42" s="134" t="s">
        <v>210</v>
      </c>
      <c r="Q42" s="206">
        <f>L42</f>
        <v>22</v>
      </c>
      <c r="R42" s="207" t="s">
        <v>208</v>
      </c>
      <c r="S42" s="208" t="s">
        <v>204</v>
      </c>
      <c r="T42" s="209" t="s">
        <v>209</v>
      </c>
      <c r="U42" s="210" t="s">
        <v>210</v>
      </c>
      <c r="V42" s="193"/>
    </row>
    <row r="43" spans="1:22" ht="18">
      <c r="A43">
        <v>1</v>
      </c>
      <c r="B43">
        <v>7</v>
      </c>
      <c r="C43" s="155"/>
      <c r="D43" s="125" t="str">
        <f>INDEX($D$2:$D$11,A43)</f>
        <v>nd.</v>
      </c>
      <c r="E43" s="141"/>
      <c r="F43" s="142"/>
      <c r="G43" s="126" t="str">
        <f>INDEX($D$2:$D$11,B43)</f>
        <v>nd.</v>
      </c>
      <c r="H43" s="141"/>
      <c r="I43" s="143"/>
      <c r="J43" s="129"/>
      <c r="K43" s="193"/>
      <c r="L43" s="211">
        <v>1</v>
      </c>
      <c r="M43" s="145"/>
      <c r="N43" s="136"/>
      <c r="O43" s="212"/>
      <c r="P43" s="183"/>
      <c r="Q43" s="211">
        <v>6</v>
      </c>
      <c r="R43" s="145"/>
      <c r="S43" s="136"/>
      <c r="T43" s="137"/>
      <c r="U43" s="183"/>
      <c r="V43" s="193"/>
    </row>
    <row r="44" spans="1:22" ht="18">
      <c r="A44">
        <v>2</v>
      </c>
      <c r="B44">
        <v>6</v>
      </c>
      <c r="C44" s="155"/>
      <c r="D44" s="125" t="str">
        <f>INDEX($D$2:$D$11,A44)</f>
        <v>nd.</v>
      </c>
      <c r="E44" s="141"/>
      <c r="F44" s="142"/>
      <c r="G44" s="126" t="str">
        <f>INDEX($D$2:$D$11,B44)</f>
        <v>nd.</v>
      </c>
      <c r="H44" s="176"/>
      <c r="I44" s="142"/>
      <c r="J44" s="129"/>
      <c r="K44" s="193"/>
      <c r="L44" s="213">
        <v>2</v>
      </c>
      <c r="M44" s="145"/>
      <c r="N44" s="136"/>
      <c r="O44" s="212"/>
      <c r="P44" s="183"/>
      <c r="Q44" s="213">
        <v>7</v>
      </c>
      <c r="R44" s="145"/>
      <c r="S44" s="136"/>
      <c r="T44" s="137"/>
      <c r="U44" s="183"/>
      <c r="V44" s="193"/>
    </row>
    <row r="45" spans="1:22" ht="18">
      <c r="A45">
        <v>3</v>
      </c>
      <c r="B45">
        <v>5</v>
      </c>
      <c r="C45" s="155"/>
      <c r="D45" s="125" t="str">
        <f>INDEX($D$2:$D$11,A45)</f>
        <v>nd.</v>
      </c>
      <c r="E45" s="141"/>
      <c r="F45" s="143"/>
      <c r="G45" s="126" t="str">
        <f>INDEX($D$2:$D$11,B45)</f>
        <v>nd.</v>
      </c>
      <c r="H45" s="176"/>
      <c r="I45" s="142"/>
      <c r="J45" s="129"/>
      <c r="K45" s="193"/>
      <c r="L45" s="213">
        <v>3</v>
      </c>
      <c r="M45" s="145"/>
      <c r="N45" s="136"/>
      <c r="O45" s="212"/>
      <c r="P45" s="183"/>
      <c r="Q45" s="213">
        <v>8</v>
      </c>
      <c r="R45" s="145"/>
      <c r="S45" s="136"/>
      <c r="T45" s="137"/>
      <c r="U45" s="183"/>
      <c r="V45" s="193"/>
    </row>
    <row r="46" spans="1:22" ht="18">
      <c r="A46">
        <v>4</v>
      </c>
      <c r="B46">
        <v>10</v>
      </c>
      <c r="C46" s="155"/>
      <c r="D46" s="125" t="str">
        <f>INDEX($D$2:$D$11,A46)</f>
        <v>nd.</v>
      </c>
      <c r="E46" s="141"/>
      <c r="F46" s="143"/>
      <c r="G46" s="126" t="str">
        <f>INDEX($D$2:$D$11,B46)</f>
        <v>nd.</v>
      </c>
      <c r="H46" s="176"/>
      <c r="I46" s="142"/>
      <c r="J46" s="129"/>
      <c r="K46" s="193"/>
      <c r="L46" s="213">
        <v>4</v>
      </c>
      <c r="M46" s="145"/>
      <c r="N46" s="136"/>
      <c r="O46" s="212"/>
      <c r="P46" s="183"/>
      <c r="Q46" s="213">
        <v>9</v>
      </c>
      <c r="R46" s="145"/>
      <c r="S46" s="136"/>
      <c r="T46" s="137"/>
      <c r="U46" s="183"/>
      <c r="V46" s="193"/>
    </row>
    <row r="47" spans="1:22" ht="18">
      <c r="A47">
        <v>8</v>
      </c>
      <c r="B47">
        <v>9</v>
      </c>
      <c r="C47" s="155"/>
      <c r="D47" s="125" t="str">
        <f>INDEX($D$2:$D$11,A47)</f>
        <v>nd.</v>
      </c>
      <c r="E47" s="141"/>
      <c r="F47" s="143"/>
      <c r="G47" s="126" t="str">
        <f>INDEX($D$2:$D$11,B47)</f>
        <v>nd.</v>
      </c>
      <c r="H47" s="176"/>
      <c r="I47" s="142"/>
      <c r="J47" s="129"/>
      <c r="K47" s="193"/>
      <c r="L47" s="214">
        <v>5</v>
      </c>
      <c r="M47" s="153"/>
      <c r="N47" s="154"/>
      <c r="O47" s="215"/>
      <c r="P47" s="186"/>
      <c r="Q47" s="214">
        <v>10</v>
      </c>
      <c r="R47" s="153"/>
      <c r="S47" s="154"/>
      <c r="T47" s="165"/>
      <c r="U47" s="186"/>
      <c r="V47" s="193"/>
    </row>
    <row r="48" spans="3:22" ht="12.75">
      <c r="C48" s="155"/>
      <c r="D48" s="156"/>
      <c r="E48" s="157"/>
      <c r="F48" s="158"/>
      <c r="G48" s="157"/>
      <c r="H48" s="157"/>
      <c r="I48" s="158"/>
      <c r="J48" s="158"/>
      <c r="K48" s="193"/>
      <c r="L48" s="116"/>
      <c r="M48" s="116"/>
      <c r="N48" s="116"/>
      <c r="O48" s="216"/>
      <c r="P48" s="116"/>
      <c r="Q48" s="116"/>
      <c r="R48" s="116"/>
      <c r="S48" s="116"/>
      <c r="T48" s="116"/>
      <c r="U48" s="116"/>
      <c r="V48" s="193"/>
    </row>
    <row r="49" spans="3:22" ht="12.75">
      <c r="C49" s="155"/>
      <c r="D49" s="156"/>
      <c r="E49" s="157"/>
      <c r="F49" s="158"/>
      <c r="G49" s="157"/>
      <c r="H49" s="157"/>
      <c r="I49" s="158"/>
      <c r="J49" s="158"/>
      <c r="K49" s="193"/>
      <c r="L49" s="116"/>
      <c r="M49" s="116"/>
      <c r="N49" s="116"/>
      <c r="O49" s="216"/>
      <c r="P49" s="116"/>
      <c r="Q49" s="116"/>
      <c r="R49" s="116"/>
      <c r="S49" s="116"/>
      <c r="T49" s="116"/>
      <c r="U49" s="116"/>
      <c r="V49" s="193"/>
    </row>
    <row r="50" spans="3:22" ht="18">
      <c r="C50" s="124" t="s">
        <v>235</v>
      </c>
      <c r="D50" s="125">
        <v>39887</v>
      </c>
      <c r="E50" s="126"/>
      <c r="F50" s="127"/>
      <c r="G50" s="126"/>
      <c r="H50" s="128"/>
      <c r="I50" s="127"/>
      <c r="J50" s="129"/>
      <c r="K50" s="193"/>
      <c r="L50" s="206">
        <v>23</v>
      </c>
      <c r="M50" s="131" t="s">
        <v>208</v>
      </c>
      <c r="N50" s="132" t="s">
        <v>204</v>
      </c>
      <c r="O50" s="133" t="s">
        <v>209</v>
      </c>
      <c r="P50" s="134" t="s">
        <v>210</v>
      </c>
      <c r="Q50" s="206">
        <f>L50</f>
        <v>23</v>
      </c>
      <c r="R50" s="207" t="s">
        <v>208</v>
      </c>
      <c r="S50" s="208" t="s">
        <v>204</v>
      </c>
      <c r="T50" s="209" t="s">
        <v>209</v>
      </c>
      <c r="U50" s="210" t="s">
        <v>210</v>
      </c>
      <c r="V50" s="193"/>
    </row>
    <row r="51" spans="1:22" ht="18">
      <c r="A51">
        <v>1</v>
      </c>
      <c r="B51">
        <v>6</v>
      </c>
      <c r="C51" s="155"/>
      <c r="D51" s="125" t="str">
        <f>INDEX($D$2:$D$11,A51)</f>
        <v>nd.</v>
      </c>
      <c r="E51" s="141"/>
      <c r="F51" s="142"/>
      <c r="G51" s="126" t="str">
        <f>INDEX($D$2:$D$11,B51)</f>
        <v>nd.</v>
      </c>
      <c r="H51" s="141"/>
      <c r="I51" s="143"/>
      <c r="J51" s="129"/>
      <c r="K51" s="193"/>
      <c r="L51" s="211">
        <v>1</v>
      </c>
      <c r="M51" s="145"/>
      <c r="N51" s="136"/>
      <c r="O51" s="212"/>
      <c r="P51" s="183"/>
      <c r="Q51" s="211">
        <v>6</v>
      </c>
      <c r="R51" s="145"/>
      <c r="S51" s="136"/>
      <c r="T51" s="137"/>
      <c r="U51" s="183"/>
      <c r="V51" s="193"/>
    </row>
    <row r="52" spans="1:22" ht="18">
      <c r="A52">
        <v>2</v>
      </c>
      <c r="B52">
        <v>5</v>
      </c>
      <c r="C52" s="155"/>
      <c r="D52" s="125" t="str">
        <f>INDEX($D$2:$D$11,A52)</f>
        <v>nd.</v>
      </c>
      <c r="E52" s="141"/>
      <c r="F52" s="142"/>
      <c r="G52" s="126" t="str">
        <f>INDEX($D$2:$D$11,B52)</f>
        <v>nd.</v>
      </c>
      <c r="H52" s="141"/>
      <c r="I52" s="142"/>
      <c r="J52" s="129"/>
      <c r="K52" s="193"/>
      <c r="L52" s="213">
        <v>2</v>
      </c>
      <c r="M52" s="145"/>
      <c r="N52" s="136"/>
      <c r="O52" s="212"/>
      <c r="P52" s="183"/>
      <c r="Q52" s="213">
        <v>7</v>
      </c>
      <c r="R52" s="145"/>
      <c r="S52" s="136"/>
      <c r="T52" s="137"/>
      <c r="U52" s="183"/>
      <c r="V52" s="193"/>
    </row>
    <row r="53" spans="1:22" ht="18">
      <c r="A53">
        <v>3</v>
      </c>
      <c r="B53">
        <v>4</v>
      </c>
      <c r="C53" s="155"/>
      <c r="D53" s="125" t="str">
        <f>INDEX($D$2:$D$11,A53)</f>
        <v>nd.</v>
      </c>
      <c r="E53" s="141"/>
      <c r="F53" s="143"/>
      <c r="G53" s="126" t="str">
        <f>INDEX($D$2:$D$11,B53)</f>
        <v>nd.</v>
      </c>
      <c r="H53" s="141"/>
      <c r="I53" s="142"/>
      <c r="J53" s="129"/>
      <c r="K53" s="193"/>
      <c r="L53" s="213">
        <v>3</v>
      </c>
      <c r="M53" s="145"/>
      <c r="N53" s="136"/>
      <c r="O53" s="212"/>
      <c r="P53" s="183"/>
      <c r="Q53" s="213">
        <v>8</v>
      </c>
      <c r="R53" s="145"/>
      <c r="S53" s="136"/>
      <c r="T53" s="137"/>
      <c r="U53" s="183"/>
      <c r="V53" s="193"/>
    </row>
    <row r="54" spans="1:22" ht="18">
      <c r="A54">
        <v>7</v>
      </c>
      <c r="B54">
        <v>9</v>
      </c>
      <c r="C54" s="155"/>
      <c r="D54" s="125" t="str">
        <f>INDEX($D$2:$D$11,A54)</f>
        <v>nd.</v>
      </c>
      <c r="E54" s="141"/>
      <c r="F54" s="143"/>
      <c r="G54" s="126" t="str">
        <f>INDEX($D$2:$D$11,B54)</f>
        <v>nd.</v>
      </c>
      <c r="H54" s="141"/>
      <c r="I54" s="142"/>
      <c r="J54" s="129"/>
      <c r="K54" s="193"/>
      <c r="L54" s="213">
        <v>4</v>
      </c>
      <c r="M54" s="145"/>
      <c r="N54" s="136"/>
      <c r="O54" s="212"/>
      <c r="P54" s="183"/>
      <c r="Q54" s="213">
        <v>9</v>
      </c>
      <c r="R54" s="145"/>
      <c r="S54" s="136"/>
      <c r="T54" s="137"/>
      <c r="U54" s="183"/>
      <c r="V54" s="193"/>
    </row>
    <row r="55" spans="1:22" ht="18">
      <c r="A55">
        <v>8</v>
      </c>
      <c r="B55">
        <v>10</v>
      </c>
      <c r="C55" s="155"/>
      <c r="D55" s="125" t="str">
        <f>INDEX($D$2:$D$11,A55)</f>
        <v>nd.</v>
      </c>
      <c r="E55" s="141"/>
      <c r="F55" s="143"/>
      <c r="G55" s="126" t="str">
        <f>INDEX($D$2:$D$11,B55)</f>
        <v>nd.</v>
      </c>
      <c r="H55" s="141"/>
      <c r="I55" s="142"/>
      <c r="J55" s="129"/>
      <c r="K55" s="193"/>
      <c r="L55" s="214">
        <v>5</v>
      </c>
      <c r="M55" s="153"/>
      <c r="N55" s="154"/>
      <c r="O55" s="215"/>
      <c r="P55" s="186"/>
      <c r="Q55" s="214">
        <v>10</v>
      </c>
      <c r="R55" s="153"/>
      <c r="S55" s="154"/>
      <c r="T55" s="165"/>
      <c r="U55" s="186"/>
      <c r="V55" s="193"/>
    </row>
    <row r="56" spans="3:22" ht="15.75">
      <c r="C56" s="155"/>
      <c r="D56" s="219"/>
      <c r="E56" s="220"/>
      <c r="F56" s="221"/>
      <c r="G56" s="222"/>
      <c r="H56" s="223"/>
      <c r="I56" s="224"/>
      <c r="J56" s="129"/>
      <c r="K56" s="193"/>
      <c r="L56" s="116"/>
      <c r="M56" s="116"/>
      <c r="N56" s="116"/>
      <c r="O56" s="216"/>
      <c r="P56" s="116"/>
      <c r="Q56" s="116"/>
      <c r="R56" s="116"/>
      <c r="S56" s="116"/>
      <c r="T56" s="116"/>
      <c r="U56" s="116"/>
      <c r="V56" s="193"/>
    </row>
    <row r="57" spans="3:22" ht="12.75">
      <c r="C57" s="155"/>
      <c r="D57" s="156"/>
      <c r="E57" s="157"/>
      <c r="F57" s="158"/>
      <c r="G57" s="157"/>
      <c r="H57" s="157"/>
      <c r="I57" s="158"/>
      <c r="J57" s="158"/>
      <c r="K57" s="193"/>
      <c r="L57" s="116"/>
      <c r="M57" s="116"/>
      <c r="N57" s="116"/>
      <c r="O57" s="216"/>
      <c r="P57" s="116"/>
      <c r="Q57" s="116"/>
      <c r="R57" s="116"/>
      <c r="S57" s="116"/>
      <c r="T57" s="116"/>
      <c r="U57" s="116"/>
      <c r="V57" s="193"/>
    </row>
    <row r="58" spans="3:22" ht="18">
      <c r="C58" s="124" t="s">
        <v>236</v>
      </c>
      <c r="D58" s="125">
        <v>39894</v>
      </c>
      <c r="E58" s="126"/>
      <c r="F58" s="127"/>
      <c r="G58" s="126"/>
      <c r="H58" s="128"/>
      <c r="I58" s="127"/>
      <c r="J58" s="129"/>
      <c r="K58" s="193"/>
      <c r="L58" s="206">
        <v>24</v>
      </c>
      <c r="M58" s="131" t="s">
        <v>208</v>
      </c>
      <c r="N58" s="132" t="s">
        <v>204</v>
      </c>
      <c r="O58" s="133" t="s">
        <v>209</v>
      </c>
      <c r="P58" s="134" t="s">
        <v>210</v>
      </c>
      <c r="Q58" s="206">
        <f>L58</f>
        <v>24</v>
      </c>
      <c r="R58" s="207" t="s">
        <v>208</v>
      </c>
      <c r="S58" s="208" t="s">
        <v>204</v>
      </c>
      <c r="T58" s="209" t="s">
        <v>209</v>
      </c>
      <c r="U58" s="210" t="s">
        <v>210</v>
      </c>
      <c r="V58" s="193"/>
    </row>
    <row r="59" spans="1:22" ht="18">
      <c r="A59">
        <v>1</v>
      </c>
      <c r="B59">
        <v>5</v>
      </c>
      <c r="C59" s="155"/>
      <c r="D59" s="125" t="str">
        <f>INDEX($D$2:$D$11,A59)</f>
        <v>nd.</v>
      </c>
      <c r="E59" s="141"/>
      <c r="F59" s="142"/>
      <c r="G59" s="126" t="str">
        <f>INDEX($D$2:$D$11,B59)</f>
        <v>nd.</v>
      </c>
      <c r="H59" s="141"/>
      <c r="I59" s="143"/>
      <c r="J59" s="129"/>
      <c r="K59" s="193"/>
      <c r="L59" s="211">
        <v>1</v>
      </c>
      <c r="M59" s="145"/>
      <c r="N59" s="136"/>
      <c r="O59" s="212"/>
      <c r="P59" s="183"/>
      <c r="Q59" s="211">
        <v>6</v>
      </c>
      <c r="R59" s="145"/>
      <c r="S59" s="136"/>
      <c r="T59" s="137"/>
      <c r="U59" s="183"/>
      <c r="V59" s="193"/>
    </row>
    <row r="60" spans="1:22" ht="18">
      <c r="A60">
        <v>2</v>
      </c>
      <c r="B60">
        <v>4</v>
      </c>
      <c r="C60" s="155"/>
      <c r="D60" s="125" t="str">
        <f>INDEX($D$2:$D$11,A60)</f>
        <v>nd.</v>
      </c>
      <c r="E60" s="141"/>
      <c r="F60" s="142"/>
      <c r="G60" s="126" t="str">
        <f>INDEX($D$2:$D$11,B60)</f>
        <v>nd.</v>
      </c>
      <c r="H60" s="141"/>
      <c r="I60" s="142"/>
      <c r="J60" s="129"/>
      <c r="K60" s="193"/>
      <c r="L60" s="213">
        <v>2</v>
      </c>
      <c r="M60" s="145"/>
      <c r="N60" s="136"/>
      <c r="O60" s="212"/>
      <c r="P60" s="183"/>
      <c r="Q60" s="213">
        <v>7</v>
      </c>
      <c r="R60" s="145"/>
      <c r="S60" s="136"/>
      <c r="T60" s="137"/>
      <c r="U60" s="183"/>
      <c r="V60" s="193"/>
    </row>
    <row r="61" spans="1:22" ht="18">
      <c r="A61">
        <v>3</v>
      </c>
      <c r="B61">
        <v>10</v>
      </c>
      <c r="C61" s="155"/>
      <c r="D61" s="125" t="str">
        <f>INDEX($D$2:$D$11,A61)</f>
        <v>nd.</v>
      </c>
      <c r="E61" s="141"/>
      <c r="F61" s="143"/>
      <c r="G61" s="126" t="str">
        <f>INDEX($D$2:$D$11,B61)</f>
        <v>nd.</v>
      </c>
      <c r="H61" s="141"/>
      <c r="I61" s="142"/>
      <c r="J61" s="129"/>
      <c r="K61" s="193"/>
      <c r="L61" s="213">
        <v>3</v>
      </c>
      <c r="M61" s="145"/>
      <c r="N61" s="136"/>
      <c r="O61" s="212"/>
      <c r="P61" s="183"/>
      <c r="Q61" s="213">
        <v>8</v>
      </c>
      <c r="R61" s="145"/>
      <c r="S61" s="136"/>
      <c r="T61" s="137"/>
      <c r="U61" s="183"/>
      <c r="V61" s="193"/>
    </row>
    <row r="62" spans="1:22" ht="18">
      <c r="A62">
        <v>6</v>
      </c>
      <c r="B62">
        <v>9</v>
      </c>
      <c r="C62" s="155"/>
      <c r="D62" s="125" t="str">
        <f>INDEX($D$2:$D$11,A62)</f>
        <v>nd.</v>
      </c>
      <c r="E62" s="141"/>
      <c r="F62" s="143"/>
      <c r="G62" s="126" t="str">
        <f>INDEX($D$2:$D$11,B62)</f>
        <v>nd.</v>
      </c>
      <c r="H62" s="141"/>
      <c r="I62" s="142"/>
      <c r="J62" s="129"/>
      <c r="K62" s="193"/>
      <c r="L62" s="213">
        <v>4</v>
      </c>
      <c r="M62" s="145"/>
      <c r="N62" s="136"/>
      <c r="O62" s="212"/>
      <c r="P62" s="183"/>
      <c r="Q62" s="213">
        <v>9</v>
      </c>
      <c r="R62" s="145"/>
      <c r="S62" s="136"/>
      <c r="T62" s="137"/>
      <c r="U62" s="183"/>
      <c r="V62" s="193"/>
    </row>
    <row r="63" spans="1:22" ht="18">
      <c r="A63">
        <v>7</v>
      </c>
      <c r="B63">
        <v>8</v>
      </c>
      <c r="C63" s="155"/>
      <c r="D63" s="125" t="str">
        <f>INDEX($D$2:$D$11,A63)</f>
        <v>nd.</v>
      </c>
      <c r="E63" s="141"/>
      <c r="F63" s="143"/>
      <c r="G63" s="126" t="str">
        <f>INDEX($D$2:$D$11,B63)</f>
        <v>nd.</v>
      </c>
      <c r="H63" s="141"/>
      <c r="I63" s="142"/>
      <c r="J63" s="129"/>
      <c r="K63" s="193"/>
      <c r="L63" s="214">
        <v>5</v>
      </c>
      <c r="M63" s="153"/>
      <c r="N63" s="154"/>
      <c r="O63" s="215"/>
      <c r="P63" s="186"/>
      <c r="Q63" s="214">
        <v>10</v>
      </c>
      <c r="R63" s="153"/>
      <c r="S63" s="154"/>
      <c r="T63" s="165"/>
      <c r="U63" s="186"/>
      <c r="V63" s="193"/>
    </row>
    <row r="64" spans="3:22" ht="12.75">
      <c r="C64" s="155"/>
      <c r="D64" s="156"/>
      <c r="E64" s="157"/>
      <c r="F64" s="158"/>
      <c r="G64" s="157"/>
      <c r="H64" s="157"/>
      <c r="I64" s="158"/>
      <c r="J64" s="158"/>
      <c r="K64" s="193"/>
      <c r="L64" s="116"/>
      <c r="M64" s="116"/>
      <c r="N64" s="116"/>
      <c r="O64" s="216"/>
      <c r="P64" s="116"/>
      <c r="Q64" s="116"/>
      <c r="R64" s="116"/>
      <c r="S64" s="116"/>
      <c r="T64" s="116"/>
      <c r="U64" s="116"/>
      <c r="V64" s="193"/>
    </row>
    <row r="65" spans="3:22" ht="15" customHeight="1">
      <c r="C65" s="155"/>
      <c r="D65" s="156"/>
      <c r="E65" s="157"/>
      <c r="F65" s="158"/>
      <c r="G65" s="157"/>
      <c r="H65" s="157"/>
      <c r="I65" s="158"/>
      <c r="J65" s="158"/>
      <c r="K65" s="193"/>
      <c r="L65" s="116"/>
      <c r="M65" s="116"/>
      <c r="N65" s="116"/>
      <c r="O65" s="216"/>
      <c r="P65" s="116"/>
      <c r="Q65" s="116"/>
      <c r="R65" s="116"/>
      <c r="S65" s="116"/>
      <c r="T65" s="116"/>
      <c r="U65" s="116"/>
      <c r="V65" s="193"/>
    </row>
    <row r="66" spans="3:22" ht="15.75" customHeight="1">
      <c r="C66" s="124" t="s">
        <v>237</v>
      </c>
      <c r="D66" s="125">
        <v>39908</v>
      </c>
      <c r="E66" s="126"/>
      <c r="F66" s="127"/>
      <c r="G66" s="126"/>
      <c r="H66" s="128"/>
      <c r="I66" s="127"/>
      <c r="J66" s="129"/>
      <c r="K66" s="193"/>
      <c r="L66" s="206">
        <v>25</v>
      </c>
      <c r="M66" s="131" t="s">
        <v>208</v>
      </c>
      <c r="N66" s="132" t="s">
        <v>204</v>
      </c>
      <c r="O66" s="133" t="s">
        <v>209</v>
      </c>
      <c r="P66" s="134" t="s">
        <v>210</v>
      </c>
      <c r="Q66" s="206">
        <f>L66</f>
        <v>25</v>
      </c>
      <c r="R66" s="207" t="s">
        <v>208</v>
      </c>
      <c r="S66" s="208" t="s">
        <v>204</v>
      </c>
      <c r="T66" s="209" t="s">
        <v>209</v>
      </c>
      <c r="U66" s="210" t="s">
        <v>210</v>
      </c>
      <c r="V66" s="193"/>
    </row>
    <row r="67" spans="1:22" ht="18">
      <c r="A67">
        <v>1</v>
      </c>
      <c r="B67">
        <v>4</v>
      </c>
      <c r="C67" s="155"/>
      <c r="D67" s="125" t="str">
        <f>INDEX($D$2:$D$11,A67)</f>
        <v>nd.</v>
      </c>
      <c r="E67" s="141"/>
      <c r="F67" s="142"/>
      <c r="G67" s="126" t="str">
        <f>INDEX($D$2:$D$11,B67)</f>
        <v>nd.</v>
      </c>
      <c r="H67" s="141"/>
      <c r="I67" s="143"/>
      <c r="J67" s="129"/>
      <c r="K67" s="193"/>
      <c r="L67" s="211">
        <v>1</v>
      </c>
      <c r="M67" s="145"/>
      <c r="N67" s="136"/>
      <c r="O67" s="212"/>
      <c r="P67" s="183"/>
      <c r="Q67" s="211">
        <v>6</v>
      </c>
      <c r="R67" s="145"/>
      <c r="S67" s="136"/>
      <c r="T67" s="137"/>
      <c r="U67" s="183"/>
      <c r="V67" s="193"/>
    </row>
    <row r="68" spans="1:22" ht="18">
      <c r="A68">
        <v>2</v>
      </c>
      <c r="B68">
        <v>3</v>
      </c>
      <c r="C68" s="155"/>
      <c r="D68" s="125" t="str">
        <f>INDEX($D$2:$D$11,A68)</f>
        <v>nd.</v>
      </c>
      <c r="E68" s="141"/>
      <c r="F68" s="142"/>
      <c r="G68" s="126" t="str">
        <f>INDEX($D$2:$D$11,B68)</f>
        <v>nd.</v>
      </c>
      <c r="H68" s="176"/>
      <c r="I68" s="142"/>
      <c r="J68" s="129"/>
      <c r="K68" s="193"/>
      <c r="L68" s="213">
        <v>2</v>
      </c>
      <c r="M68" s="145"/>
      <c r="N68" s="136"/>
      <c r="O68" s="212"/>
      <c r="P68" s="183"/>
      <c r="Q68" s="213">
        <v>7</v>
      </c>
      <c r="R68" s="145"/>
      <c r="S68" s="136"/>
      <c r="T68" s="137"/>
      <c r="U68" s="183"/>
      <c r="V68" s="193"/>
    </row>
    <row r="69" spans="1:22" ht="18">
      <c r="A69">
        <v>5</v>
      </c>
      <c r="B69">
        <v>9</v>
      </c>
      <c r="C69" s="155"/>
      <c r="D69" s="125" t="str">
        <f>INDEX($D$2:$D$11,A69)</f>
        <v>nd.</v>
      </c>
      <c r="E69" s="141"/>
      <c r="F69" s="143"/>
      <c r="G69" s="126" t="str">
        <f>INDEX($D$2:$D$11,B69)</f>
        <v>nd.</v>
      </c>
      <c r="H69" s="176"/>
      <c r="I69" s="142"/>
      <c r="J69" s="129"/>
      <c r="K69" s="193"/>
      <c r="L69" s="213">
        <v>3</v>
      </c>
      <c r="M69" s="145"/>
      <c r="N69" s="136"/>
      <c r="O69" s="212"/>
      <c r="P69" s="183"/>
      <c r="Q69" s="213">
        <v>8</v>
      </c>
      <c r="R69" s="145"/>
      <c r="S69" s="136"/>
      <c r="T69" s="137"/>
      <c r="U69" s="183"/>
      <c r="V69" s="193"/>
    </row>
    <row r="70" spans="1:22" ht="18">
      <c r="A70">
        <v>6</v>
      </c>
      <c r="B70">
        <v>8</v>
      </c>
      <c r="C70" s="155"/>
      <c r="D70" s="125" t="str">
        <f>INDEX($D$2:$D$11,A70)</f>
        <v>nd.</v>
      </c>
      <c r="E70" s="141"/>
      <c r="F70" s="143"/>
      <c r="G70" s="126" t="str">
        <f>INDEX($D$2:$D$11,B70)</f>
        <v>nd.</v>
      </c>
      <c r="H70" s="176"/>
      <c r="I70" s="142"/>
      <c r="J70" s="129"/>
      <c r="K70" s="193"/>
      <c r="L70" s="213">
        <v>4</v>
      </c>
      <c r="M70" s="145"/>
      <c r="N70" s="136"/>
      <c r="O70" s="212"/>
      <c r="P70" s="183"/>
      <c r="Q70" s="213">
        <v>9</v>
      </c>
      <c r="R70" s="145"/>
      <c r="S70" s="136"/>
      <c r="T70" s="137"/>
      <c r="U70" s="183"/>
      <c r="V70" s="193"/>
    </row>
    <row r="71" spans="1:22" ht="18">
      <c r="A71">
        <v>7</v>
      </c>
      <c r="B71">
        <v>10</v>
      </c>
      <c r="C71" s="155"/>
      <c r="D71" s="125" t="str">
        <f>INDEX($D$2:$D$11,A71)</f>
        <v>nd.</v>
      </c>
      <c r="E71" s="141"/>
      <c r="F71" s="143"/>
      <c r="G71" s="126" t="str">
        <f>INDEX($D$2:$D$11,B71)</f>
        <v>nd.</v>
      </c>
      <c r="H71" s="176"/>
      <c r="I71" s="142"/>
      <c r="J71" s="129"/>
      <c r="K71" s="193"/>
      <c r="L71" s="214">
        <v>5</v>
      </c>
      <c r="M71" s="153"/>
      <c r="N71" s="154"/>
      <c r="O71" s="215"/>
      <c r="P71" s="186"/>
      <c r="Q71" s="214">
        <v>10</v>
      </c>
      <c r="R71" s="153"/>
      <c r="S71" s="154"/>
      <c r="T71" s="165"/>
      <c r="U71" s="186"/>
      <c r="V71" s="193"/>
    </row>
    <row r="72" spans="3:22" ht="12.75">
      <c r="C72" s="155"/>
      <c r="D72" s="156"/>
      <c r="E72" s="157"/>
      <c r="F72" s="158"/>
      <c r="G72" s="157"/>
      <c r="H72" s="157"/>
      <c r="I72" s="158"/>
      <c r="J72" s="158"/>
      <c r="K72" s="193"/>
      <c r="L72" s="116"/>
      <c r="M72" s="116"/>
      <c r="N72" s="116"/>
      <c r="O72" s="216"/>
      <c r="P72" s="116"/>
      <c r="Q72" s="116"/>
      <c r="R72" s="116"/>
      <c r="S72" s="116"/>
      <c r="T72" s="116"/>
      <c r="U72" s="116"/>
      <c r="V72" s="193"/>
    </row>
    <row r="73" spans="3:22" ht="12.75">
      <c r="C73" s="155"/>
      <c r="D73" s="156"/>
      <c r="E73" s="157"/>
      <c r="F73" s="158"/>
      <c r="G73" s="157"/>
      <c r="H73" s="157"/>
      <c r="I73" s="158"/>
      <c r="J73" s="158"/>
      <c r="K73" s="193"/>
      <c r="L73" s="116"/>
      <c r="M73" s="116"/>
      <c r="N73" s="116"/>
      <c r="O73" s="216"/>
      <c r="P73" s="116"/>
      <c r="Q73" s="116"/>
      <c r="R73" s="116"/>
      <c r="S73" s="116"/>
      <c r="T73" s="116"/>
      <c r="U73" s="116"/>
      <c r="V73" s="193"/>
    </row>
    <row r="74" spans="3:22" ht="18">
      <c r="C74" s="124" t="s">
        <v>238</v>
      </c>
      <c r="D74" s="125">
        <v>39914</v>
      </c>
      <c r="E74" s="126"/>
      <c r="F74" s="127"/>
      <c r="G74" s="126"/>
      <c r="H74" s="128"/>
      <c r="I74" s="127"/>
      <c r="J74" s="129"/>
      <c r="K74" s="193"/>
      <c r="L74" s="206">
        <v>26</v>
      </c>
      <c r="M74" s="131" t="s">
        <v>208</v>
      </c>
      <c r="N74" s="132" t="s">
        <v>204</v>
      </c>
      <c r="O74" s="133" t="s">
        <v>209</v>
      </c>
      <c r="P74" s="134" t="s">
        <v>210</v>
      </c>
      <c r="Q74" s="206">
        <f>L74</f>
        <v>26</v>
      </c>
      <c r="R74" s="207" t="s">
        <v>208</v>
      </c>
      <c r="S74" s="208" t="s">
        <v>204</v>
      </c>
      <c r="T74" s="209" t="s">
        <v>209</v>
      </c>
      <c r="U74" s="210" t="s">
        <v>210</v>
      </c>
      <c r="V74" s="193"/>
    </row>
    <row r="75" spans="1:22" ht="18">
      <c r="A75">
        <v>1</v>
      </c>
      <c r="B75">
        <v>3</v>
      </c>
      <c r="C75" s="155"/>
      <c r="D75" s="125" t="str">
        <f>INDEX($D$2:$D$11,A75)</f>
        <v>nd.</v>
      </c>
      <c r="E75" s="141"/>
      <c r="F75" s="142"/>
      <c r="G75" s="126" t="str">
        <f>INDEX($D$2:$D$11,B75)</f>
        <v>nd.</v>
      </c>
      <c r="H75" s="141"/>
      <c r="I75" s="143"/>
      <c r="J75" s="129"/>
      <c r="K75" s="193"/>
      <c r="L75" s="211">
        <v>1</v>
      </c>
      <c r="M75" s="225"/>
      <c r="N75" s="136"/>
      <c r="O75" s="212"/>
      <c r="P75" s="183"/>
      <c r="Q75" s="211">
        <v>6</v>
      </c>
      <c r="R75" s="145"/>
      <c r="S75" s="136"/>
      <c r="T75" s="137"/>
      <c r="U75" s="183"/>
      <c r="V75" s="193"/>
    </row>
    <row r="76" spans="1:22" ht="18">
      <c r="A76">
        <v>2</v>
      </c>
      <c r="B76">
        <v>10</v>
      </c>
      <c r="C76" s="155"/>
      <c r="D76" s="125" t="str">
        <f>INDEX($D$2:$D$11,A76)</f>
        <v>nd.</v>
      </c>
      <c r="E76" s="141"/>
      <c r="F76" s="142"/>
      <c r="G76" s="126" t="str">
        <f>INDEX($D$2:$D$11,B76)</f>
        <v>nd.</v>
      </c>
      <c r="H76" s="176"/>
      <c r="I76" s="142"/>
      <c r="J76" s="129"/>
      <c r="K76" s="193"/>
      <c r="L76" s="213">
        <v>2</v>
      </c>
      <c r="M76" s="145"/>
      <c r="N76" s="136"/>
      <c r="O76" s="212"/>
      <c r="P76" s="183"/>
      <c r="Q76" s="213">
        <v>7</v>
      </c>
      <c r="R76" s="145"/>
      <c r="S76" s="136"/>
      <c r="T76" s="137"/>
      <c r="U76" s="183"/>
      <c r="V76" s="193"/>
    </row>
    <row r="77" spans="1:22" ht="18">
      <c r="A77">
        <v>4</v>
      </c>
      <c r="B77">
        <v>9</v>
      </c>
      <c r="C77" s="155"/>
      <c r="D77" s="125" t="str">
        <f>INDEX($D$2:$D$11,A77)</f>
        <v>nd.</v>
      </c>
      <c r="E77" s="141"/>
      <c r="F77" s="143"/>
      <c r="G77" s="126" t="str">
        <f>INDEX($D$2:$D$11,B77)</f>
        <v>nd.</v>
      </c>
      <c r="H77" s="176"/>
      <c r="I77" s="142"/>
      <c r="J77" s="129"/>
      <c r="K77" s="193"/>
      <c r="L77" s="213">
        <v>3</v>
      </c>
      <c r="M77" s="145"/>
      <c r="N77" s="136"/>
      <c r="O77" s="212"/>
      <c r="P77" s="183"/>
      <c r="Q77" s="213">
        <v>8</v>
      </c>
      <c r="R77" s="145"/>
      <c r="S77" s="136"/>
      <c r="T77" s="137"/>
      <c r="U77" s="183"/>
      <c r="V77" s="193"/>
    </row>
    <row r="78" spans="1:22" ht="18">
      <c r="A78">
        <v>5</v>
      </c>
      <c r="B78">
        <v>8</v>
      </c>
      <c r="C78" s="155"/>
      <c r="D78" s="125" t="str">
        <f>INDEX($D$2:$D$11,A78)</f>
        <v>nd.</v>
      </c>
      <c r="E78" s="141"/>
      <c r="F78" s="143"/>
      <c r="G78" s="126" t="str">
        <f>INDEX($D$2:$D$11,B78)</f>
        <v>nd.</v>
      </c>
      <c r="H78" s="176"/>
      <c r="I78" s="142"/>
      <c r="J78" s="129"/>
      <c r="K78" s="193"/>
      <c r="L78" s="213">
        <v>4</v>
      </c>
      <c r="M78" s="145"/>
      <c r="N78" s="136"/>
      <c r="O78" s="212"/>
      <c r="P78" s="183"/>
      <c r="Q78" s="213">
        <v>9</v>
      </c>
      <c r="R78" s="145"/>
      <c r="S78" s="136"/>
      <c r="T78" s="137"/>
      <c r="U78" s="183"/>
      <c r="V78" s="193"/>
    </row>
    <row r="79" spans="1:22" ht="18">
      <c r="A79">
        <v>6</v>
      </c>
      <c r="B79">
        <v>7</v>
      </c>
      <c r="C79" s="155"/>
      <c r="D79" s="125" t="str">
        <f>INDEX($D$2:$D$11,A79)</f>
        <v>nd.</v>
      </c>
      <c r="E79" s="141"/>
      <c r="F79" s="143"/>
      <c r="G79" s="126" t="str">
        <f>INDEX($D$2:$D$11,B79)</f>
        <v>nd.</v>
      </c>
      <c r="H79" s="176"/>
      <c r="I79" s="142"/>
      <c r="J79" s="129"/>
      <c r="K79" s="193"/>
      <c r="L79" s="214">
        <v>5</v>
      </c>
      <c r="M79" s="153"/>
      <c r="N79" s="154"/>
      <c r="O79" s="215"/>
      <c r="P79" s="186"/>
      <c r="Q79" s="214">
        <v>10</v>
      </c>
      <c r="R79" s="153"/>
      <c r="S79" s="154"/>
      <c r="T79" s="165"/>
      <c r="U79" s="186"/>
      <c r="V79" s="193"/>
    </row>
    <row r="80" spans="3:22" ht="9" customHeight="1">
      <c r="C80" s="155"/>
      <c r="D80" s="156"/>
      <c r="E80" s="157"/>
      <c r="F80" s="158"/>
      <c r="G80" s="157"/>
      <c r="H80" s="157"/>
      <c r="I80" s="158"/>
      <c r="J80" s="158"/>
      <c r="K80" s="193"/>
      <c r="L80" s="116"/>
      <c r="M80" s="116"/>
      <c r="N80" s="116"/>
      <c r="O80" s="216"/>
      <c r="P80" s="116"/>
      <c r="Q80" s="116"/>
      <c r="R80" s="116"/>
      <c r="S80" s="116"/>
      <c r="T80" s="116"/>
      <c r="U80" s="116"/>
      <c r="V80" s="193"/>
    </row>
    <row r="81" spans="3:22" ht="11.25" customHeight="1">
      <c r="C81" s="155"/>
      <c r="D81" s="156"/>
      <c r="E81" s="157"/>
      <c r="F81" s="158"/>
      <c r="G81" s="157"/>
      <c r="H81" s="157"/>
      <c r="I81" s="158"/>
      <c r="J81" s="158"/>
      <c r="K81" s="193"/>
      <c r="L81" s="116"/>
      <c r="M81" s="116"/>
      <c r="N81" s="116"/>
      <c r="O81" s="216"/>
      <c r="P81" s="116"/>
      <c r="Q81" s="116"/>
      <c r="R81" s="116"/>
      <c r="S81" s="116"/>
      <c r="T81" s="116"/>
      <c r="U81" s="116"/>
      <c r="V81" s="193"/>
    </row>
    <row r="82" spans="3:22" ht="15.75" customHeight="1">
      <c r="C82" s="124" t="s">
        <v>239</v>
      </c>
      <c r="D82" s="125">
        <v>39922</v>
      </c>
      <c r="E82" s="126"/>
      <c r="F82" s="127"/>
      <c r="G82" s="126"/>
      <c r="H82" s="128"/>
      <c r="I82" s="127"/>
      <c r="J82" s="129"/>
      <c r="K82" s="193"/>
      <c r="L82" s="206">
        <v>27</v>
      </c>
      <c r="M82" s="131" t="s">
        <v>208</v>
      </c>
      <c r="N82" s="132" t="s">
        <v>204</v>
      </c>
      <c r="O82" s="133" t="s">
        <v>209</v>
      </c>
      <c r="P82" s="134" t="s">
        <v>210</v>
      </c>
      <c r="Q82" s="206">
        <f>L82</f>
        <v>27</v>
      </c>
      <c r="R82" s="207" t="s">
        <v>208</v>
      </c>
      <c r="S82" s="208" t="s">
        <v>204</v>
      </c>
      <c r="T82" s="209" t="s">
        <v>209</v>
      </c>
      <c r="U82" s="210" t="s">
        <v>210</v>
      </c>
      <c r="V82" s="193"/>
    </row>
    <row r="83" spans="1:23" ht="18">
      <c r="A83">
        <v>1</v>
      </c>
      <c r="B83">
        <v>2</v>
      </c>
      <c r="C83" s="155"/>
      <c r="D83" s="125" t="str">
        <f>INDEX($D$2:$D$11,A83)</f>
        <v>nd.</v>
      </c>
      <c r="E83" s="141"/>
      <c r="F83" s="142"/>
      <c r="G83" s="126" t="str">
        <f>INDEX($D$2:$D$11,B83)</f>
        <v>nd.</v>
      </c>
      <c r="H83" s="141"/>
      <c r="I83" s="143"/>
      <c r="J83" s="129"/>
      <c r="K83" s="193"/>
      <c r="L83" s="226">
        <v>1</v>
      </c>
      <c r="M83" s="227"/>
      <c r="N83" s="228"/>
      <c r="O83" s="229"/>
      <c r="P83" s="230"/>
      <c r="Q83" s="211">
        <v>6</v>
      </c>
      <c r="R83" s="145"/>
      <c r="S83" s="136"/>
      <c r="T83" s="137"/>
      <c r="U83" s="230"/>
      <c r="V83" s="193"/>
      <c r="W83" s="199"/>
    </row>
    <row r="84" spans="1:22" ht="15.75" customHeight="1">
      <c r="A84">
        <v>3</v>
      </c>
      <c r="B84">
        <v>9</v>
      </c>
      <c r="C84" s="155"/>
      <c r="D84" s="125" t="str">
        <f>INDEX($D$2:$D$11,A84)</f>
        <v>nd.</v>
      </c>
      <c r="E84" s="141"/>
      <c r="F84" s="142"/>
      <c r="G84" s="126" t="str">
        <f>INDEX($D$2:$D$11,B84)</f>
        <v>nd.</v>
      </c>
      <c r="H84" s="176"/>
      <c r="I84" s="142"/>
      <c r="J84" s="129"/>
      <c r="K84" s="193"/>
      <c r="L84" s="231">
        <v>2</v>
      </c>
      <c r="M84" s="232"/>
      <c r="N84" s="228"/>
      <c r="O84" s="229"/>
      <c r="P84" s="230"/>
      <c r="Q84" s="213">
        <v>7</v>
      </c>
      <c r="R84" s="145"/>
      <c r="S84" s="136"/>
      <c r="T84" s="137"/>
      <c r="U84" s="230"/>
      <c r="V84" s="197"/>
    </row>
    <row r="85" spans="1:22" ht="18">
      <c r="A85">
        <v>4</v>
      </c>
      <c r="B85">
        <v>8</v>
      </c>
      <c r="C85" s="155"/>
      <c r="D85" s="125" t="str">
        <f>INDEX($D$2:$D$11,A85)</f>
        <v>nd.</v>
      </c>
      <c r="E85" s="141"/>
      <c r="F85" s="143"/>
      <c r="G85" s="126" t="str">
        <f>INDEX($D$2:$D$11,B85)</f>
        <v>nd.</v>
      </c>
      <c r="H85" s="176"/>
      <c r="I85" s="142"/>
      <c r="J85" s="129"/>
      <c r="K85" s="193"/>
      <c r="L85" s="231">
        <v>3</v>
      </c>
      <c r="M85" s="232"/>
      <c r="N85" s="228"/>
      <c r="O85" s="229"/>
      <c r="P85" s="230"/>
      <c r="Q85" s="213">
        <v>8</v>
      </c>
      <c r="R85" s="233"/>
      <c r="S85" s="234"/>
      <c r="T85" s="235"/>
      <c r="U85" s="230"/>
      <c r="V85" s="197"/>
    </row>
    <row r="86" spans="1:22" ht="18">
      <c r="A86">
        <v>5</v>
      </c>
      <c r="B86">
        <v>7</v>
      </c>
      <c r="C86" s="155"/>
      <c r="D86" s="125" t="str">
        <f>INDEX($D$2:$D$11,A86)</f>
        <v>nd.</v>
      </c>
      <c r="E86" s="141"/>
      <c r="F86" s="143"/>
      <c r="G86" s="126" t="str">
        <f>INDEX($D$2:$D$11,B86)</f>
        <v>nd.</v>
      </c>
      <c r="H86" s="176"/>
      <c r="I86" s="142"/>
      <c r="J86" s="129"/>
      <c r="K86" s="193"/>
      <c r="L86" s="213">
        <v>4</v>
      </c>
      <c r="M86" s="145"/>
      <c r="N86" s="136"/>
      <c r="O86" s="212"/>
      <c r="P86" s="138"/>
      <c r="Q86" s="213">
        <v>9</v>
      </c>
      <c r="R86" s="233"/>
      <c r="S86" s="234"/>
      <c r="T86" s="235"/>
      <c r="U86" s="230"/>
      <c r="V86" s="197"/>
    </row>
    <row r="87" spans="1:22" ht="18">
      <c r="A87">
        <v>6</v>
      </c>
      <c r="B87">
        <v>10</v>
      </c>
      <c r="C87" s="155"/>
      <c r="D87" s="125" t="str">
        <f>INDEX($D$2:$D$11,A87)</f>
        <v>nd.</v>
      </c>
      <c r="E87" s="141"/>
      <c r="F87" s="143"/>
      <c r="G87" s="126" t="str">
        <f>INDEX($D$2:$D$11,B87)</f>
        <v>nd.</v>
      </c>
      <c r="H87" s="176"/>
      <c r="I87" s="142"/>
      <c r="J87" s="129"/>
      <c r="K87" s="193"/>
      <c r="L87" s="214">
        <v>5</v>
      </c>
      <c r="M87" s="153"/>
      <c r="N87" s="154"/>
      <c r="O87" s="215"/>
      <c r="P87" s="236"/>
      <c r="Q87" s="214">
        <v>10</v>
      </c>
      <c r="R87" s="237"/>
      <c r="S87" s="238"/>
      <c r="T87" s="235"/>
      <c r="U87" s="230"/>
      <c r="V87" s="197"/>
    </row>
    <row r="88" spans="11:22" ht="12.75">
      <c r="K88" s="111"/>
      <c r="L88" s="239"/>
      <c r="M88" s="239"/>
      <c r="N88" s="240"/>
      <c r="O88" s="241"/>
      <c r="P88" s="239"/>
      <c r="Q88" s="239"/>
      <c r="R88" s="239"/>
      <c r="S88" s="239"/>
      <c r="T88" s="239"/>
      <c r="U88" s="239"/>
      <c r="V88" s="116"/>
    </row>
    <row r="89" spans="13:14" ht="12.75">
      <c r="M89"/>
      <c r="N89"/>
    </row>
    <row r="90" spans="13:14" ht="12.75">
      <c r="M90"/>
      <c r="N90"/>
    </row>
    <row r="91" spans="13:14" ht="12.75">
      <c r="M91"/>
      <c r="N91"/>
    </row>
    <row r="92" spans="7:14" ht="12.75">
      <c r="G92" s="99"/>
      <c r="I92" s="98"/>
      <c r="M92"/>
      <c r="N92"/>
    </row>
    <row r="93" spans="7:14" ht="12.75">
      <c r="G93" s="126"/>
      <c r="M93"/>
      <c r="N93"/>
    </row>
    <row r="94" spans="13:15" ht="18">
      <c r="M94" s="200"/>
      <c r="N94" s="200"/>
      <c r="O94" s="242"/>
    </row>
  </sheetData>
  <sheetProtection selectLockedCells="1" selectUnlockedCells="1"/>
  <printOptions horizontalCentered="1" verticalCentered="1"/>
  <pageMargins left="0.30972222222222223" right="0.2902777777777778" top="0.44027777777777777" bottom="0.5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2:AF165"/>
  <sheetViews>
    <sheetView zoomScalePageLayoutView="0" workbookViewId="0" topLeftCell="A124">
      <selection activeCell="R106" sqref="R106"/>
    </sheetView>
  </sheetViews>
  <sheetFormatPr defaultColWidth="9.140625" defaultRowHeight="12.75"/>
  <cols>
    <col min="1" max="1" width="3.28125" style="243" customWidth="1"/>
    <col min="2" max="2" width="3.421875" style="243" customWidth="1"/>
    <col min="3" max="3" width="16.57421875" style="243" customWidth="1"/>
    <col min="4" max="4" width="3.7109375" style="243" customWidth="1"/>
    <col min="5" max="5" width="22.140625" style="244" customWidth="1"/>
    <col min="6" max="7" width="5.57421875" style="243" customWidth="1"/>
    <col min="8" max="8" width="22.140625" style="244" customWidth="1"/>
    <col min="9" max="9" width="4.421875" style="243" customWidth="1"/>
    <col min="10" max="10" width="6.421875" style="243" customWidth="1"/>
    <col min="11" max="11" width="5.28125" style="243" customWidth="1"/>
    <col min="12" max="12" width="4.140625" style="243" customWidth="1"/>
    <col min="13" max="13" width="3.7109375" style="243" customWidth="1"/>
    <col min="14" max="14" width="21.57421875" style="243" customWidth="1"/>
    <col min="15" max="15" width="5.00390625" style="243" customWidth="1"/>
    <col min="16" max="16" width="10.57421875" style="243" customWidth="1"/>
    <col min="17" max="17" width="3.140625" style="243" customWidth="1"/>
    <col min="18" max="18" width="17.8515625" style="243" customWidth="1"/>
    <col min="19" max="19" width="5.140625" style="243" customWidth="1"/>
    <col min="20" max="20" width="6.00390625" style="243" customWidth="1"/>
    <col min="21" max="23" width="9.140625" style="243" customWidth="1"/>
    <col min="24" max="24" width="18.421875" style="243" customWidth="1"/>
    <col min="25" max="25" width="4.421875" style="243" customWidth="1"/>
    <col min="26" max="26" width="7.57421875" style="243" customWidth="1"/>
    <col min="27" max="27" width="7.00390625" style="243" customWidth="1"/>
    <col min="28" max="36" width="5.00390625" style="243" customWidth="1"/>
    <col min="37" max="16384" width="9.140625" style="243" customWidth="1"/>
  </cols>
  <sheetData>
    <row r="2" spans="1:3" ht="12.75">
      <c r="A2" s="243">
        <v>1</v>
      </c>
      <c r="C2" s="203" t="str">
        <f>'[1]Girone di ritorno'!X18</f>
        <v>WEB SOCCER</v>
      </c>
    </row>
    <row r="3" spans="1:3" ht="12.75">
      <c r="A3" s="243">
        <v>2</v>
      </c>
      <c r="C3" s="203" t="str">
        <f>'[1]Girone di ritorno'!X19</f>
        <v>NEW TIM</v>
      </c>
    </row>
    <row r="4" spans="1:32" ht="15">
      <c r="A4" s="243">
        <v>3</v>
      </c>
      <c r="C4" s="203" t="str">
        <f>'[1]Girone di ritorno'!X20</f>
        <v>AMARO PIANTO</v>
      </c>
      <c r="P4" s="245"/>
      <c r="Q4" s="245"/>
      <c r="X4" s="246" t="s">
        <v>240</v>
      </c>
      <c r="Y4" s="247" t="s">
        <v>204</v>
      </c>
      <c r="Z4" s="248" t="s">
        <v>205</v>
      </c>
      <c r="AB4" s="249">
        <v>1</v>
      </c>
      <c r="AC4" s="250">
        <v>2</v>
      </c>
      <c r="AD4" s="250">
        <v>3</v>
      </c>
      <c r="AE4" s="250">
        <v>4</v>
      </c>
      <c r="AF4" s="251">
        <v>5</v>
      </c>
    </row>
    <row r="5" spans="1:32" ht="18">
      <c r="A5" s="243">
        <v>4</v>
      </c>
      <c r="C5" s="203" t="str">
        <f>'[1]Girone di ritorno'!X21</f>
        <v>SONO CONTRO</v>
      </c>
      <c r="E5" s="252"/>
      <c r="X5" s="203" t="s">
        <v>111</v>
      </c>
      <c r="Y5" s="253">
        <v>8</v>
      </c>
      <c r="Z5" s="254">
        <f>SUM(AB5:AG5)</f>
        <v>283</v>
      </c>
      <c r="AA5" s="255"/>
      <c r="AB5" s="256" t="s">
        <v>241</v>
      </c>
      <c r="AC5" s="257">
        <v>70</v>
      </c>
      <c r="AD5" s="257">
        <v>74</v>
      </c>
      <c r="AE5" s="257">
        <v>68.5</v>
      </c>
      <c r="AF5" s="258">
        <v>70.5</v>
      </c>
    </row>
    <row r="6" spans="1:32" ht="18">
      <c r="A6" s="243">
        <v>5</v>
      </c>
      <c r="C6" s="203" t="str">
        <f>'[1]Girone di ritorno'!X22</f>
        <v>GEPPETTOS</v>
      </c>
      <c r="X6" s="203" t="s">
        <v>105</v>
      </c>
      <c r="Y6" s="253">
        <v>6</v>
      </c>
      <c r="Z6" s="254">
        <f>SUM(AB6:AG6)</f>
        <v>274.5</v>
      </c>
      <c r="AA6" s="255"/>
      <c r="AB6" s="256">
        <v>69.5</v>
      </c>
      <c r="AC6" s="257">
        <v>69</v>
      </c>
      <c r="AD6" s="257">
        <v>71.5</v>
      </c>
      <c r="AE6" s="257" t="s">
        <v>242</v>
      </c>
      <c r="AF6" s="258">
        <v>64.5</v>
      </c>
    </row>
    <row r="7" spans="1:32" ht="18">
      <c r="A7" s="243">
        <v>6</v>
      </c>
      <c r="C7" s="203" t="str">
        <f>'[1]Girone di ritorno'!X23</f>
        <v>ALBATROS</v>
      </c>
      <c r="X7" s="203" t="s">
        <v>6</v>
      </c>
      <c r="Y7" s="253">
        <v>5</v>
      </c>
      <c r="Z7" s="254">
        <f>SUM(AB7:AG7)</f>
        <v>282.5</v>
      </c>
      <c r="AA7" s="255"/>
      <c r="AB7" s="256">
        <v>70.5</v>
      </c>
      <c r="AC7" s="257">
        <v>64</v>
      </c>
      <c r="AD7" s="257" t="s">
        <v>242</v>
      </c>
      <c r="AE7" s="257">
        <v>74.5</v>
      </c>
      <c r="AF7" s="258">
        <v>73.5</v>
      </c>
    </row>
    <row r="8" spans="1:32" ht="18">
      <c r="A8" s="243">
        <v>7</v>
      </c>
      <c r="C8" s="203" t="str">
        <f>'[1]Girone di ritorno'!X24</f>
        <v>I CUCCIOLI</v>
      </c>
      <c r="X8" s="203" t="s">
        <v>109</v>
      </c>
      <c r="Y8" s="253">
        <v>4</v>
      </c>
      <c r="Z8" s="254">
        <f>SUM(AB8:AG8)</f>
        <v>268</v>
      </c>
      <c r="AA8" s="255"/>
      <c r="AB8" s="256">
        <v>72.5</v>
      </c>
      <c r="AC8" s="257">
        <v>55.5</v>
      </c>
      <c r="AD8" s="257">
        <v>62</v>
      </c>
      <c r="AE8" s="257">
        <v>78</v>
      </c>
      <c r="AF8" s="258" t="s">
        <v>241</v>
      </c>
    </row>
    <row r="9" spans="1:32" ht="18">
      <c r="A9" s="243">
        <v>8</v>
      </c>
      <c r="C9" s="203" t="str">
        <f>'[1]Girone di ritorno'!X25</f>
        <v>LAUDANO VI PUNIRA'</v>
      </c>
      <c r="X9" s="203" t="s">
        <v>0</v>
      </c>
      <c r="Y9" s="259">
        <v>2</v>
      </c>
      <c r="Z9" s="254">
        <f>SUM(AB9:AG9)</f>
        <v>265.5</v>
      </c>
      <c r="AA9" s="255"/>
      <c r="AB9" s="260">
        <v>64.5</v>
      </c>
      <c r="AC9" s="261" t="s">
        <v>242</v>
      </c>
      <c r="AD9" s="261">
        <v>70</v>
      </c>
      <c r="AE9" s="261">
        <v>65.5</v>
      </c>
      <c r="AF9" s="262">
        <v>65.5</v>
      </c>
    </row>
    <row r="10" spans="1:32" ht="12.75">
      <c r="A10" s="243">
        <v>9</v>
      </c>
      <c r="C10" s="203" t="str">
        <f>'[1]Girone di ritorno'!X26</f>
        <v>TORMENTINO</v>
      </c>
      <c r="AB10" s="263"/>
      <c r="AC10" s="263"/>
      <c r="AD10" s="263"/>
      <c r="AE10" s="263"/>
      <c r="AF10" s="263"/>
    </row>
    <row r="11" spans="1:32" ht="12.75">
      <c r="A11" s="243">
        <v>10</v>
      </c>
      <c r="C11" s="203" t="str">
        <f>'[1]Girone di ritorno'!X27</f>
        <v>DEPECHE MODE TEAM</v>
      </c>
      <c r="X11" s="246" t="s">
        <v>243</v>
      </c>
      <c r="Y11" s="247" t="s">
        <v>204</v>
      </c>
      <c r="Z11" s="248" t="s">
        <v>205</v>
      </c>
      <c r="AB11" s="249">
        <v>1</v>
      </c>
      <c r="AC11" s="250">
        <v>2</v>
      </c>
      <c r="AD11" s="250">
        <v>3</v>
      </c>
      <c r="AE11" s="250">
        <v>4</v>
      </c>
      <c r="AF11" s="251">
        <v>5</v>
      </c>
    </row>
    <row r="12" spans="3:32" ht="18">
      <c r="C12" s="264"/>
      <c r="X12" s="203" t="s">
        <v>2</v>
      </c>
      <c r="Y12" s="253">
        <v>12</v>
      </c>
      <c r="Z12" s="254">
        <f>SUM(AB12:AG12)</f>
        <v>292.5</v>
      </c>
      <c r="AA12" s="265"/>
      <c r="AB12" s="256" t="s">
        <v>241</v>
      </c>
      <c r="AC12" s="257">
        <v>71.5</v>
      </c>
      <c r="AD12" s="257">
        <v>68.5</v>
      </c>
      <c r="AE12" s="257">
        <v>76.5</v>
      </c>
      <c r="AF12" s="258">
        <v>76</v>
      </c>
    </row>
    <row r="13" spans="3:32" ht="18">
      <c r="C13" s="264"/>
      <c r="X13" s="203" t="s">
        <v>200</v>
      </c>
      <c r="Y13" s="253">
        <v>7</v>
      </c>
      <c r="Z13" s="254">
        <f>SUM(AB13:AG13)</f>
        <v>285</v>
      </c>
      <c r="AA13" s="265"/>
      <c r="AB13" s="256">
        <v>67</v>
      </c>
      <c r="AC13" s="257" t="s">
        <v>242</v>
      </c>
      <c r="AD13" s="257">
        <v>73</v>
      </c>
      <c r="AE13" s="257">
        <v>67.5</v>
      </c>
      <c r="AF13" s="258">
        <v>77.5</v>
      </c>
    </row>
    <row r="14" spans="3:32" ht="18">
      <c r="C14" s="264"/>
      <c r="X14" s="203" t="s">
        <v>8</v>
      </c>
      <c r="Y14" s="253">
        <v>6</v>
      </c>
      <c r="Z14" s="254">
        <f>SUM(AB14:AF14)</f>
        <v>303</v>
      </c>
      <c r="AA14" s="265"/>
      <c r="AB14" s="256">
        <v>82</v>
      </c>
      <c r="AC14" s="257">
        <v>82.5</v>
      </c>
      <c r="AD14" s="257">
        <v>68</v>
      </c>
      <c r="AE14" s="257" t="s">
        <v>242</v>
      </c>
      <c r="AF14" s="258">
        <v>70.5</v>
      </c>
    </row>
    <row r="15" spans="3:32" ht="18">
      <c r="C15" s="264"/>
      <c r="X15" s="203" t="s">
        <v>103</v>
      </c>
      <c r="Y15" s="253">
        <v>4</v>
      </c>
      <c r="Z15" s="254">
        <f>SUM(AB15:AG15)</f>
        <v>268</v>
      </c>
      <c r="AA15" s="265"/>
      <c r="AB15" s="256">
        <v>65.5</v>
      </c>
      <c r="AC15" s="257">
        <v>68</v>
      </c>
      <c r="AD15" s="257">
        <v>62.5</v>
      </c>
      <c r="AE15" s="257">
        <v>72</v>
      </c>
      <c r="AF15" s="258" t="s">
        <v>241</v>
      </c>
    </row>
    <row r="16" spans="24:32" ht="18">
      <c r="X16" s="205" t="s">
        <v>107</v>
      </c>
      <c r="Y16" s="259">
        <v>0</v>
      </c>
      <c r="Z16" s="254">
        <f>SUM(AB16:AG16)</f>
        <v>257.5</v>
      </c>
      <c r="AA16" s="265"/>
      <c r="AB16" s="260">
        <v>75</v>
      </c>
      <c r="AC16" s="261">
        <v>53</v>
      </c>
      <c r="AD16" s="261" t="s">
        <v>242</v>
      </c>
      <c r="AE16" s="261">
        <v>61.5</v>
      </c>
      <c r="AF16" s="262">
        <v>68</v>
      </c>
    </row>
    <row r="18" spans="4:20" ht="19.5" customHeight="1">
      <c r="D18" s="397" t="s">
        <v>244</v>
      </c>
      <c r="E18" s="266">
        <v>40188</v>
      </c>
      <c r="F18" s="267"/>
      <c r="G18" s="403" t="str">
        <f>R18</f>
        <v>GRUPPO A</v>
      </c>
      <c r="H18" s="403"/>
      <c r="I18" s="403"/>
      <c r="J18" s="268"/>
      <c r="M18" s="397" t="str">
        <f>D18</f>
        <v>1A </v>
      </c>
      <c r="N18" s="399" t="s">
        <v>245</v>
      </c>
      <c r="O18" s="399"/>
      <c r="P18" s="399"/>
      <c r="Q18" s="269"/>
      <c r="R18" s="404" t="s">
        <v>240</v>
      </c>
      <c r="S18" s="404"/>
      <c r="T18" s="404"/>
    </row>
    <row r="19" spans="4:20" ht="12.75" customHeight="1">
      <c r="D19" s="397"/>
      <c r="E19" s="270"/>
      <c r="F19" s="270" t="s">
        <v>246</v>
      </c>
      <c r="G19" s="271" t="s">
        <v>247</v>
      </c>
      <c r="H19" s="270"/>
      <c r="I19" s="270" t="s">
        <v>246</v>
      </c>
      <c r="J19" s="272" t="s">
        <v>247</v>
      </c>
      <c r="M19" s="397"/>
      <c r="N19" s="273" t="s">
        <v>248</v>
      </c>
      <c r="O19" s="274" t="s">
        <v>249</v>
      </c>
      <c r="P19" s="273" t="s">
        <v>250</v>
      </c>
      <c r="Q19" s="273"/>
      <c r="R19" s="275"/>
      <c r="S19" s="274" t="s">
        <v>249</v>
      </c>
      <c r="T19" s="276" t="s">
        <v>250</v>
      </c>
    </row>
    <row r="20" spans="1:20" ht="15.75">
      <c r="A20" s="243">
        <v>6</v>
      </c>
      <c r="B20" s="243">
        <v>7</v>
      </c>
      <c r="D20" s="401"/>
      <c r="E20" s="277" t="str">
        <f>INDEX($C$2:$C$11,A20)</f>
        <v>ALBATROS</v>
      </c>
      <c r="F20" s="278">
        <v>1</v>
      </c>
      <c r="G20" s="279">
        <v>70.5</v>
      </c>
      <c r="H20" s="277" t="str">
        <f>INDEX($C$2:$C$11,B20)</f>
        <v>I CUCCIOLI</v>
      </c>
      <c r="I20" s="278">
        <v>1</v>
      </c>
      <c r="J20" s="280">
        <v>69.5</v>
      </c>
      <c r="M20" s="281">
        <v>1</v>
      </c>
      <c r="N20" s="277" t="s">
        <v>109</v>
      </c>
      <c r="O20" s="278">
        <v>3</v>
      </c>
      <c r="P20" s="279">
        <v>72.5</v>
      </c>
      <c r="Q20" s="281">
        <v>4</v>
      </c>
      <c r="R20" s="277" t="s">
        <v>0</v>
      </c>
      <c r="S20" s="278">
        <v>0</v>
      </c>
      <c r="T20" s="280">
        <v>64.5</v>
      </c>
    </row>
    <row r="21" spans="1:20" ht="15.75">
      <c r="A21" s="243">
        <v>10</v>
      </c>
      <c r="B21" s="243">
        <v>4</v>
      </c>
      <c r="D21" s="401"/>
      <c r="E21" s="277" t="str">
        <f>INDEX($C$2:$C$11,A21)</f>
        <v>DEPECHE MODE TEAM</v>
      </c>
      <c r="F21" s="278">
        <v>2</v>
      </c>
      <c r="G21" s="279">
        <v>72.5</v>
      </c>
      <c r="H21" s="277" t="str">
        <f>INDEX($C$2:$C$11,B21)</f>
        <v>SONO CONTRO</v>
      </c>
      <c r="I21" s="282">
        <v>0</v>
      </c>
      <c r="J21" s="283">
        <v>64.5</v>
      </c>
      <c r="M21" s="281">
        <v>2</v>
      </c>
      <c r="N21" s="277" t="s">
        <v>105</v>
      </c>
      <c r="O21" s="278">
        <v>1</v>
      </c>
      <c r="P21" s="279">
        <v>69.5</v>
      </c>
      <c r="Q21" s="281">
        <v>5</v>
      </c>
      <c r="R21" s="277" t="s">
        <v>111</v>
      </c>
      <c r="S21" s="282"/>
      <c r="T21" s="283"/>
    </row>
    <row r="22" spans="1:20" ht="16.5" customHeight="1">
      <c r="A22" s="243">
        <v>1</v>
      </c>
      <c r="D22" s="401"/>
      <c r="E22" s="284" t="s">
        <v>251</v>
      </c>
      <c r="F22" s="285"/>
      <c r="G22" s="285"/>
      <c r="H22" s="402" t="str">
        <f>INDEX($C$2:$C$11,A22)</f>
        <v>WEB SOCCER</v>
      </c>
      <c r="I22" s="402"/>
      <c r="J22" s="402"/>
      <c r="M22" s="281">
        <v>3</v>
      </c>
      <c r="N22" s="286" t="s">
        <v>6</v>
      </c>
      <c r="O22" s="287">
        <v>1</v>
      </c>
      <c r="P22" s="288">
        <v>70.5</v>
      </c>
      <c r="Q22" s="281"/>
      <c r="R22" s="285"/>
      <c r="S22" s="286"/>
      <c r="T22" s="289"/>
    </row>
    <row r="23" spans="4:16" ht="18">
      <c r="D23" s="290"/>
      <c r="E23" s="291"/>
      <c r="F23" s="292"/>
      <c r="G23" s="293"/>
      <c r="H23" s="294"/>
      <c r="I23" s="295"/>
      <c r="J23" s="296"/>
      <c r="N23" s="297"/>
      <c r="P23" s="277"/>
    </row>
    <row r="24" spans="4:23" ht="15.75">
      <c r="D24" s="290"/>
      <c r="E24" s="291"/>
      <c r="F24" s="292"/>
      <c r="G24" s="293"/>
      <c r="H24" s="294"/>
      <c r="I24" s="295"/>
      <c r="J24" s="296"/>
      <c r="W24" s="243" t="s">
        <v>252</v>
      </c>
    </row>
    <row r="25" spans="4:20" ht="18" customHeight="1">
      <c r="D25" s="397" t="s">
        <v>253</v>
      </c>
      <c r="E25" s="266">
        <v>40195</v>
      </c>
      <c r="F25" s="267"/>
      <c r="G25" s="403" t="str">
        <f>G18</f>
        <v>GRUPPO A</v>
      </c>
      <c r="H25" s="403"/>
      <c r="I25" s="403"/>
      <c r="J25" s="268"/>
      <c r="M25" s="397" t="str">
        <f>D25</f>
        <v>2A</v>
      </c>
      <c r="N25" s="405" t="s">
        <v>245</v>
      </c>
      <c r="O25" s="405"/>
      <c r="P25" s="405"/>
      <c r="Q25" s="269"/>
      <c r="R25" s="404" t="str">
        <f>R18</f>
        <v>GRUPPO A</v>
      </c>
      <c r="S25" s="404"/>
      <c r="T25" s="404"/>
    </row>
    <row r="26" spans="4:20" ht="19.5" customHeight="1">
      <c r="D26" s="397"/>
      <c r="E26" s="270"/>
      <c r="F26" s="270"/>
      <c r="G26" s="270"/>
      <c r="H26" s="270"/>
      <c r="I26" s="270"/>
      <c r="J26" s="272"/>
      <c r="M26" s="397"/>
      <c r="N26" s="273" t="s">
        <v>248</v>
      </c>
      <c r="O26" s="274" t="s">
        <v>249</v>
      </c>
      <c r="P26" s="273" t="s">
        <v>250</v>
      </c>
      <c r="Q26" s="273"/>
      <c r="R26" s="275"/>
      <c r="S26" s="274" t="s">
        <v>249</v>
      </c>
      <c r="T26" s="276" t="s">
        <v>250</v>
      </c>
    </row>
    <row r="27" spans="1:20" ht="15.75">
      <c r="A27" s="243">
        <v>1</v>
      </c>
      <c r="B27" s="243">
        <v>6</v>
      </c>
      <c r="D27" s="401"/>
      <c r="E27" s="277" t="str">
        <f>INDEX($C$2:$C$11,A27)</f>
        <v>WEB SOCCER</v>
      </c>
      <c r="F27" s="278">
        <v>1</v>
      </c>
      <c r="G27" s="279">
        <v>70</v>
      </c>
      <c r="H27" s="277" t="str">
        <f>INDEX($C$2:$C$11,B27)</f>
        <v>ALBATROS</v>
      </c>
      <c r="I27" s="278">
        <v>0</v>
      </c>
      <c r="J27" s="280">
        <v>64</v>
      </c>
      <c r="M27" s="281">
        <v>1</v>
      </c>
      <c r="N27" s="277" t="s">
        <v>105</v>
      </c>
      <c r="O27" s="278">
        <v>4</v>
      </c>
      <c r="P27" s="279">
        <v>138.5</v>
      </c>
      <c r="Q27" s="281">
        <v>4</v>
      </c>
      <c r="R27" s="277" t="s">
        <v>6</v>
      </c>
      <c r="S27" s="278">
        <v>1</v>
      </c>
      <c r="T27" s="280">
        <v>134.5</v>
      </c>
    </row>
    <row r="28" spans="1:20" ht="15.75">
      <c r="A28" s="243">
        <v>7</v>
      </c>
      <c r="B28" s="243">
        <v>10</v>
      </c>
      <c r="D28" s="401"/>
      <c r="E28" s="277" t="str">
        <f>INDEX($C$2:$C$11,A28)</f>
        <v>I CUCCIOLI</v>
      </c>
      <c r="F28" s="278">
        <v>1</v>
      </c>
      <c r="G28" s="279">
        <v>69</v>
      </c>
      <c r="H28" s="277" t="str">
        <f>INDEX($C$2:$C$11,B28)</f>
        <v>DEPECHE MODE TEAM</v>
      </c>
      <c r="I28" s="298">
        <v>0</v>
      </c>
      <c r="J28" s="283">
        <v>55.5</v>
      </c>
      <c r="M28" s="281">
        <v>2</v>
      </c>
      <c r="N28" s="277" t="s">
        <v>109</v>
      </c>
      <c r="O28" s="278">
        <v>3</v>
      </c>
      <c r="P28" s="279">
        <v>128</v>
      </c>
      <c r="Q28" s="281">
        <v>5</v>
      </c>
      <c r="R28" s="277" t="s">
        <v>0</v>
      </c>
      <c r="S28" s="282">
        <v>0</v>
      </c>
      <c r="T28" s="283">
        <v>64.5</v>
      </c>
    </row>
    <row r="29" spans="1:20" ht="16.5" customHeight="1">
      <c r="A29" s="243">
        <v>4</v>
      </c>
      <c r="D29" s="401"/>
      <c r="E29" s="284" t="s">
        <v>254</v>
      </c>
      <c r="F29" s="285"/>
      <c r="G29" s="285"/>
      <c r="H29" s="402" t="str">
        <f>INDEX($C$2:$C$11,A29)</f>
        <v>SONO CONTRO</v>
      </c>
      <c r="I29" s="402"/>
      <c r="J29" s="402"/>
      <c r="M29" s="281">
        <v>3</v>
      </c>
      <c r="N29" s="286" t="s">
        <v>111</v>
      </c>
      <c r="O29" s="287">
        <v>3</v>
      </c>
      <c r="P29" s="288">
        <v>70</v>
      </c>
      <c r="Q29" s="281"/>
      <c r="R29" s="285"/>
      <c r="S29" s="286"/>
      <c r="T29" s="289"/>
    </row>
    <row r="30" spans="14:16" ht="18">
      <c r="N30" s="297"/>
      <c r="P30" s="277"/>
    </row>
    <row r="32" spans="4:20" ht="18.75" customHeight="1">
      <c r="D32" s="397" t="s">
        <v>255</v>
      </c>
      <c r="E32" s="266">
        <v>40202</v>
      </c>
      <c r="F32" s="267"/>
      <c r="G32" s="403" t="str">
        <f>R32</f>
        <v>GRUPPO A</v>
      </c>
      <c r="H32" s="403"/>
      <c r="I32" s="403"/>
      <c r="J32" s="268"/>
      <c r="M32" s="397" t="str">
        <f>D32</f>
        <v>3A</v>
      </c>
      <c r="N32" s="399" t="s">
        <v>245</v>
      </c>
      <c r="O32" s="399"/>
      <c r="P32" s="399"/>
      <c r="Q32" s="269"/>
      <c r="R32" s="404" t="s">
        <v>240</v>
      </c>
      <c r="S32" s="404"/>
      <c r="T32" s="404"/>
    </row>
    <row r="33" spans="4:20" ht="18">
      <c r="D33" s="397"/>
      <c r="E33" s="270"/>
      <c r="F33" s="270"/>
      <c r="G33" s="270"/>
      <c r="H33" s="270"/>
      <c r="I33" s="270"/>
      <c r="J33" s="272"/>
      <c r="M33" s="397"/>
      <c r="N33" s="273" t="s">
        <v>248</v>
      </c>
      <c r="O33" s="274" t="s">
        <v>249</v>
      </c>
      <c r="P33" s="273" t="s">
        <v>250</v>
      </c>
      <c r="Q33" s="273"/>
      <c r="R33" s="275"/>
      <c r="S33" s="274" t="s">
        <v>249</v>
      </c>
      <c r="T33" s="276" t="s">
        <v>250</v>
      </c>
    </row>
    <row r="34" spans="1:20" ht="15.75">
      <c r="A34" s="243">
        <v>4</v>
      </c>
      <c r="B34" s="243">
        <v>7</v>
      </c>
      <c r="D34" s="401"/>
      <c r="E34" s="277" t="str">
        <f>INDEX($C$2:$C$11,A34)</f>
        <v>SONO CONTRO</v>
      </c>
      <c r="F34" s="278">
        <v>1</v>
      </c>
      <c r="G34" s="279">
        <v>70</v>
      </c>
      <c r="H34" s="277" t="str">
        <f>INDEX($C$2:$C$11,B34)</f>
        <v>I CUCCIOLI</v>
      </c>
      <c r="I34" s="278">
        <v>1</v>
      </c>
      <c r="J34" s="280">
        <v>71.5</v>
      </c>
      <c r="M34" s="281">
        <v>1</v>
      </c>
      <c r="N34" s="277" t="s">
        <v>111</v>
      </c>
      <c r="O34" s="278">
        <v>6</v>
      </c>
      <c r="P34" s="279">
        <v>144</v>
      </c>
      <c r="Q34" s="281">
        <v>4</v>
      </c>
      <c r="R34" s="277" t="s">
        <v>6</v>
      </c>
      <c r="S34" s="278">
        <v>1</v>
      </c>
      <c r="T34" s="280">
        <v>134.5</v>
      </c>
    </row>
    <row r="35" spans="1:20" ht="15.75">
      <c r="A35" s="243">
        <v>10</v>
      </c>
      <c r="B35" s="243">
        <v>1</v>
      </c>
      <c r="D35" s="401"/>
      <c r="E35" s="277" t="str">
        <f>INDEX($C$2:$C$11,A35)</f>
        <v>DEPECHE MODE TEAM</v>
      </c>
      <c r="F35" s="278">
        <v>0</v>
      </c>
      <c r="G35" s="279">
        <v>62</v>
      </c>
      <c r="H35" s="277" t="str">
        <f>INDEX($C$2:$C$11,B35)</f>
        <v>WEB SOCCER</v>
      </c>
      <c r="I35" s="282">
        <v>3</v>
      </c>
      <c r="J35" s="283">
        <v>74</v>
      </c>
      <c r="M35" s="281">
        <v>2</v>
      </c>
      <c r="N35" s="277" t="s">
        <v>105</v>
      </c>
      <c r="O35" s="278">
        <v>5</v>
      </c>
      <c r="P35" s="279">
        <v>210</v>
      </c>
      <c r="Q35" s="281">
        <v>5</v>
      </c>
      <c r="R35" s="277" t="s">
        <v>0</v>
      </c>
      <c r="S35" s="282">
        <v>1</v>
      </c>
      <c r="T35" s="283">
        <v>134.5</v>
      </c>
    </row>
    <row r="36" spans="1:20" ht="16.5" customHeight="1">
      <c r="A36" s="243">
        <v>6</v>
      </c>
      <c r="D36" s="401"/>
      <c r="E36" s="284" t="s">
        <v>254</v>
      </c>
      <c r="F36" s="285"/>
      <c r="G36" s="285"/>
      <c r="H36" s="402" t="str">
        <f>INDEX($C$2:$C$11,A36)</f>
        <v>ALBATROS</v>
      </c>
      <c r="I36" s="402"/>
      <c r="J36" s="402"/>
      <c r="M36" s="281">
        <v>3</v>
      </c>
      <c r="N36" s="286" t="s">
        <v>109</v>
      </c>
      <c r="O36" s="287">
        <v>3</v>
      </c>
      <c r="P36" s="288">
        <v>190</v>
      </c>
      <c r="Q36" s="281"/>
      <c r="R36" s="285"/>
      <c r="S36" s="286"/>
      <c r="T36" s="289"/>
    </row>
    <row r="37" spans="4:16" ht="18">
      <c r="D37" s="290"/>
      <c r="E37" s="291"/>
      <c r="F37" s="292"/>
      <c r="G37" s="293"/>
      <c r="H37" s="294"/>
      <c r="I37" s="295"/>
      <c r="J37" s="296"/>
      <c r="N37" s="297"/>
      <c r="P37" s="277"/>
    </row>
    <row r="38" spans="4:10" ht="15.75">
      <c r="D38" s="290"/>
      <c r="E38" s="291"/>
      <c r="F38" s="292"/>
      <c r="G38" s="293"/>
      <c r="H38" s="294"/>
      <c r="I38" s="295"/>
      <c r="J38" s="296"/>
    </row>
    <row r="39" spans="4:20" ht="20.25" customHeight="1">
      <c r="D39" s="397" t="s">
        <v>256</v>
      </c>
      <c r="E39" s="266">
        <v>40209</v>
      </c>
      <c r="F39" s="267"/>
      <c r="G39" s="403" t="str">
        <f>G32</f>
        <v>GRUPPO A</v>
      </c>
      <c r="H39" s="403"/>
      <c r="I39" s="403"/>
      <c r="J39" s="268"/>
      <c r="M39" s="397" t="str">
        <f>D39</f>
        <v>4A</v>
      </c>
      <c r="N39" s="399" t="s">
        <v>245</v>
      </c>
      <c r="O39" s="399"/>
      <c r="P39" s="399"/>
      <c r="Q39" s="269"/>
      <c r="R39" s="404" t="str">
        <f>R32</f>
        <v>GRUPPO A</v>
      </c>
      <c r="S39" s="404"/>
      <c r="T39" s="404"/>
    </row>
    <row r="40" spans="4:20" ht="18">
      <c r="D40" s="397"/>
      <c r="E40" s="270"/>
      <c r="F40" s="270"/>
      <c r="G40" s="270"/>
      <c r="H40" s="270"/>
      <c r="I40" s="270"/>
      <c r="J40" s="272"/>
      <c r="M40" s="397"/>
      <c r="N40" s="273" t="s">
        <v>248</v>
      </c>
      <c r="O40" s="274" t="s">
        <v>249</v>
      </c>
      <c r="P40" s="273" t="s">
        <v>250</v>
      </c>
      <c r="Q40" s="273"/>
      <c r="R40" s="275"/>
      <c r="S40" s="274" t="s">
        <v>249</v>
      </c>
      <c r="T40" s="276" t="s">
        <v>250</v>
      </c>
    </row>
    <row r="41" spans="1:20" ht="18">
      <c r="A41" s="243">
        <v>1</v>
      </c>
      <c r="B41" s="243">
        <v>4</v>
      </c>
      <c r="D41" s="401"/>
      <c r="E41" s="277" t="str">
        <f>INDEX($C$2:$C$11,A41)</f>
        <v>WEB SOCCER</v>
      </c>
      <c r="F41" s="278">
        <v>0</v>
      </c>
      <c r="G41" s="279">
        <v>68.5</v>
      </c>
      <c r="H41" s="277" t="str">
        <f>INDEX($C$2:$C$11,B41)</f>
        <v>SONO CONTRO</v>
      </c>
      <c r="I41" s="278">
        <v>0</v>
      </c>
      <c r="J41" s="280">
        <v>65.5</v>
      </c>
      <c r="M41" s="281">
        <v>1</v>
      </c>
      <c r="N41" s="277" t="s">
        <v>111</v>
      </c>
      <c r="O41" s="278">
        <v>8</v>
      </c>
      <c r="P41" s="279">
        <v>283</v>
      </c>
      <c r="Q41" s="281">
        <v>4</v>
      </c>
      <c r="R41" s="203" t="s">
        <v>109</v>
      </c>
      <c r="S41" s="299">
        <v>4</v>
      </c>
      <c r="T41" s="265">
        <v>268</v>
      </c>
    </row>
    <row r="42" spans="1:20" ht="18">
      <c r="A42" s="243">
        <v>6</v>
      </c>
      <c r="B42" s="243">
        <v>10</v>
      </c>
      <c r="D42" s="401"/>
      <c r="E42" s="277" t="str">
        <f>INDEX($C$2:$C$11,A42)</f>
        <v>ALBATROS</v>
      </c>
      <c r="F42" s="278">
        <v>2</v>
      </c>
      <c r="G42" s="279">
        <v>74.5</v>
      </c>
      <c r="H42" s="277" t="str">
        <f>INDEX($C$2:$C$11,B42)</f>
        <v>DEPECHE MODE TEAM</v>
      </c>
      <c r="I42" s="282">
        <v>2</v>
      </c>
      <c r="J42" s="283">
        <v>78</v>
      </c>
      <c r="M42" s="281">
        <v>2</v>
      </c>
      <c r="N42" s="277" t="s">
        <v>105</v>
      </c>
      <c r="O42" s="278">
        <v>6</v>
      </c>
      <c r="P42" s="279">
        <v>274.5</v>
      </c>
      <c r="Q42" s="281">
        <v>5</v>
      </c>
      <c r="R42" s="300" t="s">
        <v>0</v>
      </c>
      <c r="S42" s="301">
        <v>2</v>
      </c>
      <c r="T42" s="302">
        <v>265.5</v>
      </c>
    </row>
    <row r="43" spans="1:20" ht="16.5" customHeight="1">
      <c r="A43" s="243">
        <v>7</v>
      </c>
      <c r="D43" s="401"/>
      <c r="E43" s="284" t="s">
        <v>254</v>
      </c>
      <c r="F43" s="285"/>
      <c r="G43" s="285"/>
      <c r="H43" s="402" t="str">
        <f>INDEX($C$2:$C$11,A43)</f>
        <v>I CUCCIOLI</v>
      </c>
      <c r="I43" s="402"/>
      <c r="J43" s="402"/>
      <c r="M43" s="281">
        <v>3</v>
      </c>
      <c r="N43" s="277" t="s">
        <v>6</v>
      </c>
      <c r="O43" s="287">
        <v>5</v>
      </c>
      <c r="P43" s="288">
        <v>282.5</v>
      </c>
      <c r="Q43" s="281"/>
      <c r="R43" s="300"/>
      <c r="S43" s="301"/>
      <c r="T43" s="302"/>
    </row>
    <row r="44" spans="14:16" ht="18">
      <c r="N44" s="297"/>
      <c r="P44" s="277"/>
    </row>
    <row r="46" spans="4:20" ht="18.75" customHeight="1">
      <c r="D46" s="397" t="s">
        <v>257</v>
      </c>
      <c r="E46" s="266">
        <v>40216</v>
      </c>
      <c r="F46" s="267"/>
      <c r="G46" s="403" t="str">
        <f>R46</f>
        <v>GRUPPO A</v>
      </c>
      <c r="H46" s="403"/>
      <c r="I46" s="403"/>
      <c r="J46" s="268"/>
      <c r="M46" s="397" t="str">
        <f>D46</f>
        <v>5A</v>
      </c>
      <c r="N46" s="399" t="s">
        <v>245</v>
      </c>
      <c r="O46" s="399"/>
      <c r="P46" s="399"/>
      <c r="Q46" s="269"/>
      <c r="R46" s="404" t="s">
        <v>240</v>
      </c>
      <c r="S46" s="404"/>
      <c r="T46" s="404"/>
    </row>
    <row r="47" spans="4:20" ht="18">
      <c r="D47" s="397"/>
      <c r="E47" s="270"/>
      <c r="F47" s="270"/>
      <c r="G47" s="270"/>
      <c r="H47" s="270"/>
      <c r="I47" s="270"/>
      <c r="J47" s="272"/>
      <c r="M47" s="397"/>
      <c r="N47" s="273" t="s">
        <v>248</v>
      </c>
      <c r="O47" s="274" t="s">
        <v>249</v>
      </c>
      <c r="P47" s="273" t="s">
        <v>250</v>
      </c>
      <c r="Q47" s="273"/>
      <c r="R47" s="275"/>
      <c r="S47" s="274" t="s">
        <v>249</v>
      </c>
      <c r="T47" s="276" t="s">
        <v>250</v>
      </c>
    </row>
    <row r="48" spans="1:20" ht="15.75">
      <c r="A48" s="243">
        <v>4</v>
      </c>
      <c r="B48" s="243">
        <v>6</v>
      </c>
      <c r="D48" s="401"/>
      <c r="E48" s="277" t="str">
        <f>INDEX($C$2:$C$11,A48)</f>
        <v>SONO CONTRO</v>
      </c>
      <c r="F48" s="278">
        <v>0</v>
      </c>
      <c r="G48" s="279">
        <v>64.5</v>
      </c>
      <c r="H48" s="277" t="str">
        <f>INDEX($C$2:$C$11,B48)</f>
        <v>ALBATROS</v>
      </c>
      <c r="I48" s="278">
        <v>2</v>
      </c>
      <c r="J48" s="280">
        <v>73.5</v>
      </c>
      <c r="M48" s="281">
        <v>1</v>
      </c>
      <c r="N48" s="277" t="s">
        <v>111</v>
      </c>
      <c r="O48" s="278">
        <v>8</v>
      </c>
      <c r="P48" s="279">
        <v>283</v>
      </c>
      <c r="Q48" s="281">
        <v>4</v>
      </c>
      <c r="R48" s="277" t="s">
        <v>109</v>
      </c>
      <c r="S48" s="278">
        <v>4</v>
      </c>
      <c r="T48" s="280">
        <v>268</v>
      </c>
    </row>
    <row r="49" spans="1:20" ht="15.75">
      <c r="A49" s="243">
        <v>7</v>
      </c>
      <c r="B49" s="243">
        <v>1</v>
      </c>
      <c r="D49" s="401"/>
      <c r="E49" s="277" t="str">
        <f>INDEX($C$2:$C$11,A49)</f>
        <v>I CUCCIOLI</v>
      </c>
      <c r="F49" s="278">
        <v>1</v>
      </c>
      <c r="G49" s="279">
        <v>67.5</v>
      </c>
      <c r="H49" s="277" t="str">
        <f>INDEX($C$2:$C$11,B49)</f>
        <v>WEB SOCCER</v>
      </c>
      <c r="I49" s="282">
        <v>1</v>
      </c>
      <c r="J49" s="283">
        <v>70</v>
      </c>
      <c r="M49" s="281">
        <v>2</v>
      </c>
      <c r="N49" s="277" t="s">
        <v>105</v>
      </c>
      <c r="O49" s="278">
        <v>6</v>
      </c>
      <c r="P49" s="279">
        <v>274.5</v>
      </c>
      <c r="Q49" s="281">
        <v>5</v>
      </c>
      <c r="R49" s="303" t="s">
        <v>0</v>
      </c>
      <c r="S49" s="304">
        <v>2</v>
      </c>
      <c r="T49" s="305">
        <v>265.5</v>
      </c>
    </row>
    <row r="50" spans="1:20" ht="16.5" customHeight="1">
      <c r="A50" s="243">
        <v>10</v>
      </c>
      <c r="D50" s="401"/>
      <c r="E50" s="284" t="s">
        <v>254</v>
      </c>
      <c r="F50" s="285"/>
      <c r="G50" s="285"/>
      <c r="H50" s="402" t="str">
        <f>INDEX($C$2:$C$11,A50)</f>
        <v>DEPECHE MODE TEAM</v>
      </c>
      <c r="I50" s="402"/>
      <c r="J50" s="402"/>
      <c r="M50" s="281">
        <v>3</v>
      </c>
      <c r="N50" s="286" t="s">
        <v>6</v>
      </c>
      <c r="O50" s="287">
        <v>5</v>
      </c>
      <c r="P50" s="288">
        <v>282.5</v>
      </c>
      <c r="Q50" s="281"/>
      <c r="R50" s="285"/>
      <c r="S50" s="286"/>
      <c r="T50" s="289"/>
    </row>
    <row r="51" spans="4:14" s="306" customFormat="1" ht="18">
      <c r="D51" s="307"/>
      <c r="E51" s="308"/>
      <c r="F51" s="309"/>
      <c r="G51" s="310"/>
      <c r="H51" s="311"/>
      <c r="I51" s="312"/>
      <c r="J51" s="313"/>
      <c r="N51" s="314"/>
    </row>
    <row r="52" spans="4:10" ht="15.75">
      <c r="D52" s="290"/>
      <c r="E52" s="291"/>
      <c r="F52" s="292"/>
      <c r="G52" s="293"/>
      <c r="H52" s="294"/>
      <c r="I52" s="295"/>
      <c r="J52" s="296"/>
    </row>
    <row r="53" spans="4:20" ht="18.75" customHeight="1">
      <c r="D53" s="397" t="str">
        <f>D18</f>
        <v>1A </v>
      </c>
      <c r="E53" s="266">
        <f>E18</f>
        <v>40188</v>
      </c>
      <c r="F53" s="267"/>
      <c r="G53" s="398" t="str">
        <f>R53</f>
        <v>GRUPPO B</v>
      </c>
      <c r="H53" s="398"/>
      <c r="I53" s="398"/>
      <c r="J53" s="268"/>
      <c r="M53" s="397" t="str">
        <f>D53</f>
        <v>1A </v>
      </c>
      <c r="N53" s="399" t="s">
        <v>245</v>
      </c>
      <c r="O53" s="399"/>
      <c r="P53" s="399"/>
      <c r="Q53" s="269"/>
      <c r="R53" s="400" t="s">
        <v>243</v>
      </c>
      <c r="S53" s="400"/>
      <c r="T53" s="400"/>
    </row>
    <row r="54" spans="4:20" ht="18">
      <c r="D54" s="397"/>
      <c r="E54" s="270"/>
      <c r="F54" s="270" t="s">
        <v>246</v>
      </c>
      <c r="G54" s="270" t="s">
        <v>247</v>
      </c>
      <c r="H54" s="270"/>
      <c r="I54" s="270" t="s">
        <v>246</v>
      </c>
      <c r="J54" s="272" t="s">
        <v>247</v>
      </c>
      <c r="M54" s="397"/>
      <c r="N54" s="273" t="s">
        <v>248</v>
      </c>
      <c r="O54" s="274" t="s">
        <v>249</v>
      </c>
      <c r="P54" s="273" t="s">
        <v>250</v>
      </c>
      <c r="Q54" s="273"/>
      <c r="R54" s="275"/>
      <c r="S54" s="274" t="s">
        <v>249</v>
      </c>
      <c r="T54" s="276" t="s">
        <v>250</v>
      </c>
    </row>
    <row r="55" spans="1:20" ht="15.75">
      <c r="A55" s="243">
        <v>5</v>
      </c>
      <c r="B55" s="243">
        <v>8</v>
      </c>
      <c r="D55" s="401"/>
      <c r="E55" s="277" t="str">
        <f>INDEX($C$2:$C$11,A55)</f>
        <v>GEPPETTOS</v>
      </c>
      <c r="F55" s="278">
        <v>2</v>
      </c>
      <c r="G55" s="279">
        <v>75</v>
      </c>
      <c r="H55" s="277" t="str">
        <f>INDEX($C$2:$C$11,B55)</f>
        <v>LAUDANO VI PUNIRA'</v>
      </c>
      <c r="I55" s="278">
        <v>3</v>
      </c>
      <c r="J55" s="280">
        <v>82</v>
      </c>
      <c r="M55" s="315">
        <v>1</v>
      </c>
      <c r="N55" s="277" t="s">
        <v>8</v>
      </c>
      <c r="O55" s="278">
        <v>3</v>
      </c>
      <c r="P55" s="279">
        <v>82</v>
      </c>
      <c r="Q55" s="315">
        <v>4</v>
      </c>
      <c r="R55" s="277" t="s">
        <v>107</v>
      </c>
      <c r="S55" s="278">
        <v>0</v>
      </c>
      <c r="T55" s="280">
        <v>75</v>
      </c>
    </row>
    <row r="56" spans="1:20" ht="15.75">
      <c r="A56" s="243">
        <v>9</v>
      </c>
      <c r="B56" s="243">
        <v>3</v>
      </c>
      <c r="D56" s="401"/>
      <c r="E56" s="277" t="str">
        <f>INDEX($C$2:$C$11,A56)</f>
        <v>TORMENTINO</v>
      </c>
      <c r="F56" s="278">
        <v>0</v>
      </c>
      <c r="G56" s="279">
        <v>65.5</v>
      </c>
      <c r="H56" s="277" t="str">
        <f>INDEX($C$2:$C$11,B56)</f>
        <v>AMARO PIANTO</v>
      </c>
      <c r="I56" s="282">
        <v>0</v>
      </c>
      <c r="J56" s="283">
        <v>67</v>
      </c>
      <c r="M56" s="315">
        <v>2</v>
      </c>
      <c r="N56" s="277" t="s">
        <v>200</v>
      </c>
      <c r="O56" s="278">
        <v>1</v>
      </c>
      <c r="P56" s="279">
        <v>67</v>
      </c>
      <c r="Q56" s="315">
        <v>5</v>
      </c>
      <c r="R56" s="277" t="s">
        <v>2</v>
      </c>
      <c r="S56" s="282"/>
      <c r="T56" s="283"/>
    </row>
    <row r="57" spans="1:20" ht="16.5" customHeight="1">
      <c r="A57" s="243">
        <v>2</v>
      </c>
      <c r="D57" s="401"/>
      <c r="E57" s="284" t="s">
        <v>254</v>
      </c>
      <c r="F57" s="285"/>
      <c r="G57" s="285"/>
      <c r="H57" s="402" t="str">
        <f>INDEX($C$2:$C$11,A57)</f>
        <v>NEW TIM</v>
      </c>
      <c r="I57" s="402"/>
      <c r="J57" s="402"/>
      <c r="M57" s="315">
        <v>3</v>
      </c>
      <c r="N57" s="286" t="s">
        <v>103</v>
      </c>
      <c r="O57" s="287">
        <v>1</v>
      </c>
      <c r="P57" s="288">
        <v>65.5</v>
      </c>
      <c r="Q57" s="315"/>
      <c r="R57" s="285"/>
      <c r="S57" s="286"/>
      <c r="T57" s="289"/>
    </row>
    <row r="58" ht="18">
      <c r="N58" s="297"/>
    </row>
    <row r="60" spans="4:20" ht="18.75" customHeight="1">
      <c r="D60" s="397" t="str">
        <f>D25</f>
        <v>2A</v>
      </c>
      <c r="E60" s="266">
        <f>E25</f>
        <v>40195</v>
      </c>
      <c r="F60" s="267"/>
      <c r="G60" s="398" t="str">
        <f>G53</f>
        <v>GRUPPO B</v>
      </c>
      <c r="H60" s="398"/>
      <c r="I60" s="398"/>
      <c r="J60" s="268"/>
      <c r="M60" s="397" t="str">
        <f>D60</f>
        <v>2A</v>
      </c>
      <c r="N60" s="399" t="s">
        <v>245</v>
      </c>
      <c r="O60" s="399"/>
      <c r="P60" s="399"/>
      <c r="Q60" s="269"/>
      <c r="R60" s="400" t="str">
        <f>R53</f>
        <v>GRUPPO B</v>
      </c>
      <c r="S60" s="400"/>
      <c r="T60" s="400"/>
    </row>
    <row r="61" spans="4:20" ht="18">
      <c r="D61" s="397"/>
      <c r="E61" s="270"/>
      <c r="F61" s="270"/>
      <c r="G61" s="270"/>
      <c r="H61" s="270"/>
      <c r="I61" s="270"/>
      <c r="J61" s="272"/>
      <c r="M61" s="397"/>
      <c r="N61" s="273" t="s">
        <v>248</v>
      </c>
      <c r="O61" s="274" t="s">
        <v>249</v>
      </c>
      <c r="P61" s="273" t="s">
        <v>250</v>
      </c>
      <c r="Q61" s="273"/>
      <c r="R61" s="275"/>
      <c r="S61" s="274" t="s">
        <v>249</v>
      </c>
      <c r="T61" s="276" t="s">
        <v>250</v>
      </c>
    </row>
    <row r="62" spans="1:20" ht="15.75">
      <c r="A62" s="243">
        <v>2</v>
      </c>
      <c r="B62" s="243">
        <v>5</v>
      </c>
      <c r="D62" s="401"/>
      <c r="E62" s="277" t="str">
        <f>INDEX($C$2:$C$11,A62)</f>
        <v>NEW TIM</v>
      </c>
      <c r="F62" s="278">
        <v>2</v>
      </c>
      <c r="G62" s="279">
        <v>71.5</v>
      </c>
      <c r="H62" s="277" t="str">
        <f>INDEX($C$2:$C$11,B62)</f>
        <v>GEPPETTOS</v>
      </c>
      <c r="I62" s="278">
        <v>0</v>
      </c>
      <c r="J62" s="280">
        <v>53</v>
      </c>
      <c r="M62" s="315">
        <v>1</v>
      </c>
      <c r="N62" s="277" t="s">
        <v>8</v>
      </c>
      <c r="O62" s="278">
        <v>6</v>
      </c>
      <c r="P62" s="279">
        <v>164.5</v>
      </c>
      <c r="Q62" s="315">
        <v>4</v>
      </c>
      <c r="R62" s="277" t="s">
        <v>200</v>
      </c>
      <c r="S62" s="278">
        <v>1</v>
      </c>
      <c r="T62" s="280">
        <v>67</v>
      </c>
    </row>
    <row r="63" spans="1:20" ht="15.75">
      <c r="A63" s="243">
        <v>8</v>
      </c>
      <c r="B63" s="243">
        <v>9</v>
      </c>
      <c r="D63" s="401"/>
      <c r="E63" s="277" t="str">
        <f>INDEX($C$2:$C$11,A63)</f>
        <v>LAUDANO VI PUNIRA'</v>
      </c>
      <c r="F63" s="278">
        <v>4</v>
      </c>
      <c r="G63" s="279">
        <v>82.5</v>
      </c>
      <c r="H63" s="277" t="str">
        <f>INDEX($C$2:$C$11,B63)</f>
        <v>TORMENTINO</v>
      </c>
      <c r="I63" s="282">
        <v>1</v>
      </c>
      <c r="J63" s="283">
        <v>68</v>
      </c>
      <c r="M63" s="315">
        <v>2</v>
      </c>
      <c r="N63" s="277" t="s">
        <v>2</v>
      </c>
      <c r="O63" s="278">
        <v>3</v>
      </c>
      <c r="P63" s="279">
        <v>71.5</v>
      </c>
      <c r="Q63" s="315">
        <v>5</v>
      </c>
      <c r="R63" s="277" t="s">
        <v>107</v>
      </c>
      <c r="S63" s="282">
        <v>0</v>
      </c>
      <c r="T63" s="283">
        <v>128</v>
      </c>
    </row>
    <row r="64" spans="1:20" ht="16.5" customHeight="1">
      <c r="A64" s="243">
        <v>3</v>
      </c>
      <c r="D64" s="401"/>
      <c r="E64" s="284" t="s">
        <v>254</v>
      </c>
      <c r="F64" s="285"/>
      <c r="G64" s="285"/>
      <c r="H64" s="402" t="str">
        <f>INDEX($C$2:$C$11,A64)</f>
        <v>AMARO PIANTO</v>
      </c>
      <c r="I64" s="402"/>
      <c r="J64" s="402"/>
      <c r="M64" s="315">
        <v>3</v>
      </c>
      <c r="N64" s="286" t="s">
        <v>103</v>
      </c>
      <c r="O64" s="287">
        <v>1</v>
      </c>
      <c r="P64" s="288">
        <v>133.5</v>
      </c>
      <c r="Q64" s="315"/>
      <c r="R64" s="285"/>
      <c r="S64" s="286"/>
      <c r="T64" s="289"/>
    </row>
    <row r="65" spans="4:14" ht="18">
      <c r="D65" s="290"/>
      <c r="E65" s="291"/>
      <c r="F65" s="292"/>
      <c r="G65" s="293"/>
      <c r="H65" s="294"/>
      <c r="I65" s="295"/>
      <c r="J65" s="296"/>
      <c r="N65" s="297"/>
    </row>
    <row r="66" spans="4:10" ht="15.75">
      <c r="D66" s="290"/>
      <c r="E66" s="291"/>
      <c r="F66" s="292"/>
      <c r="G66" s="293"/>
      <c r="H66" s="294"/>
      <c r="I66" s="295"/>
      <c r="J66" s="296"/>
    </row>
    <row r="67" spans="4:20" ht="18.75" customHeight="1">
      <c r="D67" s="397" t="str">
        <f>D32</f>
        <v>3A</v>
      </c>
      <c r="E67" s="266">
        <f>E32</f>
        <v>40202</v>
      </c>
      <c r="F67" s="267"/>
      <c r="G67" s="398" t="str">
        <f>R67</f>
        <v>GRUPPO B</v>
      </c>
      <c r="H67" s="398"/>
      <c r="I67" s="398"/>
      <c r="J67" s="268"/>
      <c r="M67" s="397" t="str">
        <f>D67</f>
        <v>3A</v>
      </c>
      <c r="N67" s="399" t="s">
        <v>245</v>
      </c>
      <c r="O67" s="399"/>
      <c r="P67" s="399"/>
      <c r="Q67" s="269"/>
      <c r="R67" s="400" t="s">
        <v>243</v>
      </c>
      <c r="S67" s="400"/>
      <c r="T67" s="400"/>
    </row>
    <row r="68" spans="4:20" ht="18">
      <c r="D68" s="397"/>
      <c r="E68" s="270"/>
      <c r="F68" s="270"/>
      <c r="G68" s="270"/>
      <c r="H68" s="270"/>
      <c r="I68" s="270"/>
      <c r="J68" s="272"/>
      <c r="M68" s="397"/>
      <c r="N68" s="273" t="s">
        <v>248</v>
      </c>
      <c r="O68" s="274" t="s">
        <v>249</v>
      </c>
      <c r="P68" s="273" t="s">
        <v>250</v>
      </c>
      <c r="Q68" s="273"/>
      <c r="R68" s="275"/>
      <c r="S68" s="274" t="s">
        <v>249</v>
      </c>
      <c r="T68" s="276" t="s">
        <v>250</v>
      </c>
    </row>
    <row r="69" spans="1:20" ht="15.75">
      <c r="A69" s="243">
        <v>3</v>
      </c>
      <c r="B69" s="243">
        <v>8</v>
      </c>
      <c r="D69" s="401"/>
      <c r="E69" s="277" t="str">
        <f>INDEX($C$2:$C$11,A69)</f>
        <v>AMARO PIANTO</v>
      </c>
      <c r="F69" s="278">
        <v>2</v>
      </c>
      <c r="G69" s="279">
        <v>73</v>
      </c>
      <c r="H69" s="277" t="str">
        <f>INDEX($C$2:$C$11,B69)</f>
        <v>LAUDANO VI PUNIRA'</v>
      </c>
      <c r="I69" s="278">
        <v>1</v>
      </c>
      <c r="J69" s="280">
        <v>68</v>
      </c>
      <c r="M69" s="315">
        <v>1</v>
      </c>
      <c r="N69" s="277" t="s">
        <v>8</v>
      </c>
      <c r="O69" s="278">
        <v>6</v>
      </c>
      <c r="P69" s="279">
        <v>232.5</v>
      </c>
      <c r="Q69" s="315">
        <v>4</v>
      </c>
      <c r="R69" s="277" t="s">
        <v>103</v>
      </c>
      <c r="S69" s="278">
        <v>1</v>
      </c>
      <c r="T69" s="280">
        <v>196</v>
      </c>
    </row>
    <row r="70" spans="1:20" ht="15.75">
      <c r="A70" s="243">
        <v>9</v>
      </c>
      <c r="B70" s="243">
        <v>2</v>
      </c>
      <c r="D70" s="401"/>
      <c r="E70" s="277" t="str">
        <f>INDEX($C$2:$C$11,A70)</f>
        <v>TORMENTINO</v>
      </c>
      <c r="F70" s="278">
        <v>0</v>
      </c>
      <c r="G70" s="279">
        <v>62.5</v>
      </c>
      <c r="H70" s="277" t="str">
        <f>INDEX($C$2:$C$11,B70)</f>
        <v>NEW TIM</v>
      </c>
      <c r="I70" s="282">
        <v>1</v>
      </c>
      <c r="J70" s="283">
        <v>68.5</v>
      </c>
      <c r="M70" s="315">
        <v>2</v>
      </c>
      <c r="N70" s="277" t="s">
        <v>2</v>
      </c>
      <c r="O70" s="278">
        <v>6</v>
      </c>
      <c r="P70" s="279">
        <v>140</v>
      </c>
      <c r="Q70" s="315">
        <v>5</v>
      </c>
      <c r="R70" s="277" t="s">
        <v>107</v>
      </c>
      <c r="S70" s="282">
        <v>0</v>
      </c>
      <c r="T70" s="283">
        <v>128</v>
      </c>
    </row>
    <row r="71" spans="1:20" ht="16.5" customHeight="1">
      <c r="A71" s="243">
        <v>5</v>
      </c>
      <c r="D71" s="401"/>
      <c r="E71" s="284" t="s">
        <v>254</v>
      </c>
      <c r="F71" s="285"/>
      <c r="G71" s="285"/>
      <c r="H71" s="402" t="str">
        <f>INDEX($C$2:$C$11,A71)</f>
        <v>GEPPETTOS</v>
      </c>
      <c r="I71" s="402"/>
      <c r="J71" s="402"/>
      <c r="M71" s="315">
        <v>3</v>
      </c>
      <c r="N71" s="286" t="s">
        <v>200</v>
      </c>
      <c r="O71" s="287">
        <v>4</v>
      </c>
      <c r="P71" s="288">
        <v>140</v>
      </c>
      <c r="Q71" s="315"/>
      <c r="R71" s="285"/>
      <c r="S71" s="286"/>
      <c r="T71" s="289"/>
    </row>
    <row r="72" ht="18">
      <c r="N72" s="297"/>
    </row>
    <row r="74" spans="4:20" ht="18.75" customHeight="1">
      <c r="D74" s="397" t="str">
        <f>D39</f>
        <v>4A</v>
      </c>
      <c r="E74" s="266">
        <f>E39</f>
        <v>40209</v>
      </c>
      <c r="F74" s="267"/>
      <c r="G74" s="398" t="str">
        <f>G67</f>
        <v>GRUPPO B</v>
      </c>
      <c r="H74" s="398"/>
      <c r="I74" s="398"/>
      <c r="J74" s="268"/>
      <c r="M74" s="397" t="str">
        <f>D74</f>
        <v>4A</v>
      </c>
      <c r="N74" s="399" t="s">
        <v>245</v>
      </c>
      <c r="O74" s="399"/>
      <c r="P74" s="399"/>
      <c r="Q74" s="269"/>
      <c r="R74" s="400" t="str">
        <f>R67</f>
        <v>GRUPPO B</v>
      </c>
      <c r="S74" s="400"/>
      <c r="T74" s="400"/>
    </row>
    <row r="75" spans="4:20" ht="18">
      <c r="D75" s="397"/>
      <c r="E75" s="270"/>
      <c r="F75" s="270"/>
      <c r="G75" s="270"/>
      <c r="H75" s="270"/>
      <c r="I75" s="270"/>
      <c r="J75" s="272"/>
      <c r="M75" s="397"/>
      <c r="N75" s="273" t="s">
        <v>248</v>
      </c>
      <c r="O75" s="274" t="s">
        <v>249</v>
      </c>
      <c r="P75" s="273" t="s">
        <v>250</v>
      </c>
      <c r="Q75" s="273"/>
      <c r="R75" s="275"/>
      <c r="S75" s="274" t="s">
        <v>249</v>
      </c>
      <c r="T75" s="276" t="s">
        <v>250</v>
      </c>
    </row>
    <row r="76" spans="1:20" ht="15.75">
      <c r="A76" s="243">
        <v>2</v>
      </c>
      <c r="B76" s="243">
        <v>3</v>
      </c>
      <c r="D76" s="401"/>
      <c r="E76" s="277" t="str">
        <f>INDEX($C$2:$C$11,A76)</f>
        <v>NEW TIM</v>
      </c>
      <c r="F76" s="278">
        <v>3</v>
      </c>
      <c r="G76" s="279">
        <v>76.5</v>
      </c>
      <c r="H76" s="277" t="str">
        <f>INDEX($C$2:$C$11,B76)</f>
        <v>AMARO PIANTO</v>
      </c>
      <c r="I76" s="278">
        <v>1</v>
      </c>
      <c r="J76" s="280">
        <v>67.5</v>
      </c>
      <c r="M76" s="315">
        <v>1</v>
      </c>
      <c r="N76" s="277" t="s">
        <v>2</v>
      </c>
      <c r="O76" s="278">
        <v>12</v>
      </c>
      <c r="P76" s="279">
        <v>292.5</v>
      </c>
      <c r="Q76" s="315">
        <v>4</v>
      </c>
      <c r="R76" s="277" t="s">
        <v>103</v>
      </c>
      <c r="S76" s="278">
        <v>4</v>
      </c>
      <c r="T76" s="280">
        <v>268</v>
      </c>
    </row>
    <row r="77" spans="1:20" ht="15.75">
      <c r="A77" s="243">
        <v>5</v>
      </c>
      <c r="B77" s="243">
        <v>9</v>
      </c>
      <c r="D77" s="401"/>
      <c r="E77" s="277" t="str">
        <f>INDEX($C$2:$C$11,A77)</f>
        <v>GEPPETTOS</v>
      </c>
      <c r="F77" s="278">
        <v>0</v>
      </c>
      <c r="G77" s="279">
        <v>61.5</v>
      </c>
      <c r="H77" s="277" t="str">
        <f>INDEX($C$2:$C$11,B77)</f>
        <v>TORMENTINO</v>
      </c>
      <c r="I77" s="282">
        <v>2</v>
      </c>
      <c r="J77" s="283">
        <v>72</v>
      </c>
      <c r="M77" s="315">
        <v>2</v>
      </c>
      <c r="N77" s="277" t="s">
        <v>200</v>
      </c>
      <c r="O77" s="278">
        <v>7</v>
      </c>
      <c r="P77" s="279">
        <v>285</v>
      </c>
      <c r="Q77" s="315">
        <v>5</v>
      </c>
      <c r="R77" s="316" t="s">
        <v>107</v>
      </c>
      <c r="S77" s="278">
        <v>0</v>
      </c>
      <c r="T77" s="280">
        <v>257.5</v>
      </c>
    </row>
    <row r="78" spans="1:20" ht="16.5" customHeight="1">
      <c r="A78" s="243">
        <v>8</v>
      </c>
      <c r="D78" s="401"/>
      <c r="E78" s="284" t="s">
        <v>254</v>
      </c>
      <c r="F78" s="285"/>
      <c r="G78" s="285"/>
      <c r="H78" s="402" t="str">
        <f>INDEX($C$2:$C$11,A78)</f>
        <v>LAUDANO VI PUNIRA'</v>
      </c>
      <c r="I78" s="402"/>
      <c r="J78" s="402"/>
      <c r="M78" s="315">
        <v>3</v>
      </c>
      <c r="N78" s="286" t="s">
        <v>8</v>
      </c>
      <c r="O78" s="287">
        <v>6</v>
      </c>
      <c r="P78" s="288">
        <v>303</v>
      </c>
      <c r="Q78" s="315"/>
      <c r="R78" s="285"/>
      <c r="S78" s="286"/>
      <c r="T78" s="289"/>
    </row>
    <row r="79" spans="4:10" ht="15.75">
      <c r="D79" s="290"/>
      <c r="E79" s="291"/>
      <c r="F79" s="292"/>
      <c r="G79" s="293"/>
      <c r="H79" s="294"/>
      <c r="I79" s="295"/>
      <c r="J79" s="296"/>
    </row>
    <row r="80" spans="4:10" ht="15.75">
      <c r="D80" s="290"/>
      <c r="E80" s="291"/>
      <c r="F80" s="292"/>
      <c r="G80" s="293"/>
      <c r="H80" s="294"/>
      <c r="I80" s="295"/>
      <c r="J80" s="296"/>
    </row>
    <row r="81" spans="4:20" ht="18.75" customHeight="1">
      <c r="D81" s="397" t="str">
        <f>D46</f>
        <v>5A</v>
      </c>
      <c r="E81" s="266">
        <f>E46</f>
        <v>40216</v>
      </c>
      <c r="F81" s="267"/>
      <c r="G81" s="398" t="str">
        <f>R81</f>
        <v>GRUPPO B</v>
      </c>
      <c r="H81" s="398"/>
      <c r="I81" s="398"/>
      <c r="J81" s="268"/>
      <c r="M81" s="397" t="str">
        <f>D81</f>
        <v>5A</v>
      </c>
      <c r="N81" s="399" t="s">
        <v>245</v>
      </c>
      <c r="O81" s="399"/>
      <c r="P81" s="399"/>
      <c r="Q81" s="269"/>
      <c r="R81" s="400" t="s">
        <v>243</v>
      </c>
      <c r="S81" s="400"/>
      <c r="T81" s="400"/>
    </row>
    <row r="82" spans="4:20" ht="18">
      <c r="D82" s="397"/>
      <c r="E82" s="270"/>
      <c r="F82" s="270"/>
      <c r="G82" s="270"/>
      <c r="H82" s="270"/>
      <c r="I82" s="270"/>
      <c r="J82" s="272"/>
      <c r="M82" s="397"/>
      <c r="N82" s="273" t="s">
        <v>248</v>
      </c>
      <c r="O82" s="274" t="s">
        <v>249</v>
      </c>
      <c r="P82" s="273" t="s">
        <v>250</v>
      </c>
      <c r="Q82" s="273"/>
      <c r="R82" s="275"/>
      <c r="S82" s="274" t="s">
        <v>249</v>
      </c>
      <c r="T82" s="276" t="s">
        <v>250</v>
      </c>
    </row>
    <row r="83" spans="1:20" ht="15.75">
      <c r="A83" s="243">
        <v>3</v>
      </c>
      <c r="B83" s="243">
        <v>5</v>
      </c>
      <c r="D83" s="401"/>
      <c r="E83" s="277" t="str">
        <f>INDEX($C$2:$C$11,A83)</f>
        <v>AMARO PIANTO</v>
      </c>
      <c r="F83" s="278">
        <v>3</v>
      </c>
      <c r="G83" s="279">
        <v>77.5</v>
      </c>
      <c r="H83" s="277" t="str">
        <f>INDEX($C$2:$C$11,B83)</f>
        <v>GEPPETTOS</v>
      </c>
      <c r="I83" s="278">
        <v>1</v>
      </c>
      <c r="J83" s="280">
        <v>68</v>
      </c>
      <c r="M83" s="315">
        <v>1</v>
      </c>
      <c r="N83" s="277" t="s">
        <v>2</v>
      </c>
      <c r="O83" s="278">
        <v>12</v>
      </c>
      <c r="P83" s="279">
        <v>292.5</v>
      </c>
      <c r="Q83" s="315">
        <v>4</v>
      </c>
      <c r="R83" s="277" t="s">
        <v>103</v>
      </c>
      <c r="S83" s="278">
        <v>4</v>
      </c>
      <c r="T83" s="280">
        <v>268</v>
      </c>
    </row>
    <row r="84" spans="1:20" ht="15.75">
      <c r="A84" s="243">
        <v>8</v>
      </c>
      <c r="B84" s="243">
        <v>2</v>
      </c>
      <c r="D84" s="401"/>
      <c r="E84" s="277" t="str">
        <f>INDEX($C$2:$C$11,A84)</f>
        <v>LAUDANO VI PUNIRA'</v>
      </c>
      <c r="F84" s="278">
        <v>1</v>
      </c>
      <c r="G84" s="279">
        <v>70.5</v>
      </c>
      <c r="H84" s="277" t="str">
        <f>INDEX($C$2:$C$11,B84)</f>
        <v>NEW TIM</v>
      </c>
      <c r="I84" s="282">
        <v>2</v>
      </c>
      <c r="J84" s="283">
        <v>76</v>
      </c>
      <c r="M84" s="315">
        <v>2</v>
      </c>
      <c r="N84" s="277" t="s">
        <v>200</v>
      </c>
      <c r="O84" s="278">
        <v>7</v>
      </c>
      <c r="P84" s="279">
        <v>285</v>
      </c>
      <c r="Q84" s="315">
        <v>5</v>
      </c>
      <c r="R84" s="303" t="s">
        <v>107</v>
      </c>
      <c r="S84" s="304">
        <v>0</v>
      </c>
      <c r="T84" s="305">
        <v>257.5</v>
      </c>
    </row>
    <row r="85" spans="1:20" ht="16.5" customHeight="1">
      <c r="A85" s="243">
        <v>9</v>
      </c>
      <c r="D85" s="401"/>
      <c r="E85" s="284" t="s">
        <v>254</v>
      </c>
      <c r="F85" s="285"/>
      <c r="G85" s="285"/>
      <c r="H85" s="402" t="str">
        <f>INDEX($C$2:$C$11,A85)</f>
        <v>TORMENTINO</v>
      </c>
      <c r="I85" s="402"/>
      <c r="J85" s="402"/>
      <c r="M85" s="315">
        <v>3</v>
      </c>
      <c r="N85" s="286" t="s">
        <v>8</v>
      </c>
      <c r="O85" s="287">
        <v>6</v>
      </c>
      <c r="P85" s="288">
        <v>303</v>
      </c>
      <c r="Q85" s="315"/>
      <c r="R85" s="285"/>
      <c r="S85" s="286"/>
      <c r="T85" s="289"/>
    </row>
    <row r="99" spans="5:8" ht="13.5" customHeight="1">
      <c r="E99" s="395" t="s">
        <v>258</v>
      </c>
      <c r="F99" s="395"/>
      <c r="G99" s="395"/>
      <c r="H99" s="395"/>
    </row>
    <row r="100" spans="5:8" ht="13.5" customHeight="1" thickBot="1" thickTop="1">
      <c r="E100" s="395"/>
      <c r="F100" s="395"/>
      <c r="G100" s="395"/>
      <c r="H100" s="395"/>
    </row>
    <row r="101" spans="1:14" ht="16.5" thickBot="1" thickTop="1">
      <c r="A101" s="243" t="s">
        <v>259</v>
      </c>
      <c r="B101" s="243" t="s">
        <v>260</v>
      </c>
      <c r="C101" s="277" t="s">
        <v>261</v>
      </c>
      <c r="D101" s="317"/>
      <c r="E101" s="318" t="str">
        <f>R83</f>
        <v>TORMENTINO</v>
      </c>
      <c r="F101" s="319">
        <v>1</v>
      </c>
      <c r="G101" s="320">
        <v>68</v>
      </c>
      <c r="H101" s="318" t="str">
        <f>N48</f>
        <v>WEB SOCCER</v>
      </c>
      <c r="I101" s="321">
        <v>1</v>
      </c>
      <c r="J101" s="322">
        <v>71.5</v>
      </c>
      <c r="N101" s="356" t="s">
        <v>111</v>
      </c>
    </row>
    <row r="102" spans="1:14" ht="16.5" thickBot="1" thickTop="1">
      <c r="A102" s="243" t="s">
        <v>260</v>
      </c>
      <c r="B102" s="243" t="s">
        <v>259</v>
      </c>
      <c r="C102" s="277" t="s">
        <v>262</v>
      </c>
      <c r="D102" s="323"/>
      <c r="E102" s="318" t="str">
        <f>N48</f>
        <v>WEB SOCCER</v>
      </c>
      <c r="F102" s="324">
        <v>3</v>
      </c>
      <c r="G102" s="320">
        <v>82</v>
      </c>
      <c r="H102" s="318" t="str">
        <f>R83</f>
        <v>TORMENTINO</v>
      </c>
      <c r="I102" s="325">
        <v>1</v>
      </c>
      <c r="J102" s="326">
        <v>71</v>
      </c>
      <c r="K102" s="327"/>
      <c r="L102" s="328"/>
      <c r="N102" s="329"/>
    </row>
    <row r="103" spans="3:12" ht="12.75">
      <c r="C103" s="330"/>
      <c r="D103" s="330"/>
      <c r="E103" s="331"/>
      <c r="F103" s="332"/>
      <c r="G103" s="330"/>
      <c r="H103" s="333"/>
      <c r="I103" s="244"/>
      <c r="K103" s="334"/>
      <c r="L103" s="335"/>
    </row>
    <row r="104" spans="1:12" ht="16.5" thickBot="1" thickTop="1">
      <c r="A104" s="243" t="s">
        <v>263</v>
      </c>
      <c r="B104" s="243" t="s">
        <v>264</v>
      </c>
      <c r="C104" s="277" t="str">
        <f>C101</f>
        <v>10-11/04/2010</v>
      </c>
      <c r="D104" s="317"/>
      <c r="E104" s="336" t="str">
        <f>N50</f>
        <v>I CUCCIOLI</v>
      </c>
      <c r="F104" s="337">
        <v>1</v>
      </c>
      <c r="G104" s="322">
        <v>72.5</v>
      </c>
      <c r="H104" s="336" t="str">
        <f>N84</f>
        <v>AMARO PIANTO</v>
      </c>
      <c r="I104" s="321">
        <v>0</v>
      </c>
      <c r="J104" s="322">
        <v>65.5</v>
      </c>
      <c r="K104" s="338"/>
      <c r="L104" s="339"/>
    </row>
    <row r="105" spans="1:16" ht="16.5" customHeight="1" thickBot="1" thickTop="1">
      <c r="A105" s="243" t="s">
        <v>264</v>
      </c>
      <c r="B105" s="243" t="s">
        <v>263</v>
      </c>
      <c r="C105" s="277" t="s">
        <v>262</v>
      </c>
      <c r="D105" s="323"/>
      <c r="E105" s="318" t="str">
        <f>N84</f>
        <v>AMARO PIANTO</v>
      </c>
      <c r="F105" s="340">
        <v>2</v>
      </c>
      <c r="G105" s="326">
        <v>72</v>
      </c>
      <c r="H105" s="318" t="str">
        <f>N50</f>
        <v>I CUCCIOLI</v>
      </c>
      <c r="I105" s="325">
        <v>2</v>
      </c>
      <c r="J105" s="326">
        <v>72</v>
      </c>
      <c r="N105" s="355" t="s">
        <v>6</v>
      </c>
      <c r="P105" s="341"/>
    </row>
    <row r="106" spans="14:16" ht="13.5" thickTop="1">
      <c r="N106" s="341"/>
      <c r="O106" s="341"/>
      <c r="P106" s="341"/>
    </row>
    <row r="109" spans="5:8" ht="13.5" customHeight="1">
      <c r="E109" s="395" t="s">
        <v>265</v>
      </c>
      <c r="F109" s="395"/>
      <c r="G109" s="395"/>
      <c r="H109" s="395"/>
    </row>
    <row r="110" spans="5:8" ht="13.5" customHeight="1">
      <c r="E110" s="395"/>
      <c r="F110" s="395"/>
      <c r="G110" s="395"/>
      <c r="H110" s="395"/>
    </row>
    <row r="111" spans="1:14" ht="15">
      <c r="A111" s="243" t="s">
        <v>266</v>
      </c>
      <c r="B111" s="243" t="s">
        <v>267</v>
      </c>
      <c r="C111" s="277" t="s">
        <v>261</v>
      </c>
      <c r="D111" s="317"/>
      <c r="E111" s="336" t="str">
        <f>R48</f>
        <v>DEPECHE MODE TEAM</v>
      </c>
      <c r="F111" s="342">
        <v>0</v>
      </c>
      <c r="G111" s="322">
        <v>63.5</v>
      </c>
      <c r="H111" s="336" t="str">
        <f>N83</f>
        <v>NEW TIM</v>
      </c>
      <c r="I111" s="342">
        <v>0</v>
      </c>
      <c r="J111" s="322">
        <v>66.5</v>
      </c>
      <c r="N111" s="356" t="s">
        <v>2</v>
      </c>
    </row>
    <row r="112" spans="1:14" ht="15">
      <c r="A112" s="243" t="s">
        <v>267</v>
      </c>
      <c r="B112" s="243" t="s">
        <v>266</v>
      </c>
      <c r="C112" s="277" t="s">
        <v>262</v>
      </c>
      <c r="D112" s="323"/>
      <c r="E112" s="318" t="str">
        <f>N83</f>
        <v>NEW TIM</v>
      </c>
      <c r="F112" s="342">
        <v>0</v>
      </c>
      <c r="G112" s="322">
        <v>66.5</v>
      </c>
      <c r="H112" s="318" t="str">
        <f>R48</f>
        <v>DEPECHE MODE TEAM</v>
      </c>
      <c r="I112" s="343">
        <v>0</v>
      </c>
      <c r="J112" s="326">
        <v>65.5</v>
      </c>
      <c r="K112" s="327"/>
      <c r="L112" s="328"/>
      <c r="N112" s="396"/>
    </row>
    <row r="113" spans="3:14" ht="12.75">
      <c r="C113" s="330"/>
      <c r="D113" s="330"/>
      <c r="E113" s="331"/>
      <c r="F113" s="330"/>
      <c r="G113" s="330"/>
      <c r="H113" s="331"/>
      <c r="K113" s="334"/>
      <c r="L113" s="335"/>
      <c r="N113" s="396"/>
    </row>
    <row r="114" spans="1:14" ht="15">
      <c r="A114" s="243" t="s">
        <v>268</v>
      </c>
      <c r="B114" s="243" t="s">
        <v>269</v>
      </c>
      <c r="C114" s="277" t="str">
        <f>C111</f>
        <v>10-11/04/2010</v>
      </c>
      <c r="D114" s="317"/>
      <c r="E114" s="336" t="str">
        <f>N85</f>
        <v>LAUDANO VI PUNIRA'</v>
      </c>
      <c r="F114" s="343">
        <v>2</v>
      </c>
      <c r="G114" s="326">
        <v>75</v>
      </c>
      <c r="H114" s="336" t="str">
        <f>N49</f>
        <v>GEPPETTOS</v>
      </c>
      <c r="I114" s="342">
        <v>2</v>
      </c>
      <c r="J114" s="322">
        <v>74</v>
      </c>
      <c r="K114" s="338"/>
      <c r="L114" s="339"/>
      <c r="N114" s="396"/>
    </row>
    <row r="115" spans="1:14" ht="15">
      <c r="A115" s="243" t="s">
        <v>270</v>
      </c>
      <c r="B115" s="243" t="s">
        <v>271</v>
      </c>
      <c r="C115" s="277" t="s">
        <v>262</v>
      </c>
      <c r="D115" s="323"/>
      <c r="E115" s="318" t="str">
        <f>N49</f>
        <v>GEPPETTOS</v>
      </c>
      <c r="F115" s="343">
        <v>1</v>
      </c>
      <c r="G115" s="326">
        <v>71.5</v>
      </c>
      <c r="H115" s="318" t="str">
        <f>E114</f>
        <v>LAUDANO VI PUNIRA'</v>
      </c>
      <c r="I115" s="343">
        <v>1</v>
      </c>
      <c r="J115" s="326">
        <v>73</v>
      </c>
      <c r="N115" s="357" t="s">
        <v>105</v>
      </c>
    </row>
    <row r="116" ht="12.75">
      <c r="N116" s="243">
        <v>1</v>
      </c>
    </row>
    <row r="122" spans="5:8" ht="13.5" customHeight="1">
      <c r="E122" s="395" t="s">
        <v>272</v>
      </c>
      <c r="F122" s="395"/>
      <c r="G122" s="395"/>
      <c r="H122" s="395"/>
    </row>
    <row r="123" spans="5:8" ht="13.5" customHeight="1">
      <c r="E123" s="395"/>
      <c r="F123" s="395"/>
      <c r="G123" s="395"/>
      <c r="H123" s="395"/>
    </row>
    <row r="124" spans="3:10" ht="16.5" thickBot="1" thickTop="1">
      <c r="C124" s="277" t="s">
        <v>273</v>
      </c>
      <c r="D124" s="317"/>
      <c r="E124" s="344" t="str">
        <f>N105</f>
        <v>I CUCCIOLI</v>
      </c>
      <c r="F124" s="342">
        <v>1</v>
      </c>
      <c r="G124" s="322">
        <v>71</v>
      </c>
      <c r="H124" s="344" t="str">
        <f>N101</f>
        <v>WEB SOCCER</v>
      </c>
      <c r="I124" s="342">
        <v>1</v>
      </c>
      <c r="J124" s="322">
        <v>74</v>
      </c>
    </row>
    <row r="125" spans="3:14" ht="16.5" thickBot="1" thickTop="1">
      <c r="C125" s="277" t="s">
        <v>274</v>
      </c>
      <c r="D125" s="323"/>
      <c r="E125" s="344" t="str">
        <f>H124</f>
        <v>WEB SOCCER</v>
      </c>
      <c r="F125" s="342">
        <v>0</v>
      </c>
      <c r="G125" s="322">
        <v>67</v>
      </c>
      <c r="H125" s="344" t="str">
        <f>E124</f>
        <v>I CUCCIOLI</v>
      </c>
      <c r="I125" s="343">
        <v>0</v>
      </c>
      <c r="J125" s="326">
        <v>65</v>
      </c>
      <c r="K125" s="327"/>
      <c r="L125" s="328"/>
      <c r="N125" s="356" t="s">
        <v>111</v>
      </c>
    </row>
    <row r="126" spans="3:12" ht="14.25" thickBot="1" thickTop="1">
      <c r="C126" s="330"/>
      <c r="D126" s="330"/>
      <c r="E126" s="345"/>
      <c r="F126" s="346"/>
      <c r="G126" s="346"/>
      <c r="H126" s="345"/>
      <c r="K126" s="334"/>
      <c r="L126" s="335"/>
    </row>
    <row r="127" spans="3:14" ht="16.5" thickBot="1" thickTop="1">
      <c r="C127" s="277" t="str">
        <f>C124</f>
        <v>24-25/04/2010</v>
      </c>
      <c r="D127" s="317"/>
      <c r="E127" s="347" t="str">
        <f>N115</f>
        <v>GEPPETTOS</v>
      </c>
      <c r="F127" s="343">
        <v>2</v>
      </c>
      <c r="G127" s="326">
        <v>73.5</v>
      </c>
      <c r="H127" s="347" t="str">
        <f>N111</f>
        <v>NEW TIM</v>
      </c>
      <c r="I127" s="342">
        <v>0</v>
      </c>
      <c r="J127" s="322">
        <v>64.5</v>
      </c>
      <c r="K127" s="338"/>
      <c r="L127" s="339"/>
      <c r="N127" s="356" t="s">
        <v>105</v>
      </c>
    </row>
    <row r="128" spans="3:10" ht="16.5" thickBot="1" thickTop="1">
      <c r="C128" s="277" t="str">
        <f>C125</f>
        <v>01-02/05/2010</v>
      </c>
      <c r="D128" s="323"/>
      <c r="E128" s="347" t="str">
        <f>H127</f>
        <v>NEW TIM</v>
      </c>
      <c r="F128" s="343">
        <v>2</v>
      </c>
      <c r="G128" s="326">
        <v>73</v>
      </c>
      <c r="H128" s="347" t="str">
        <f>E127</f>
        <v>GEPPETTOS</v>
      </c>
      <c r="I128" s="343">
        <v>2</v>
      </c>
      <c r="J128" s="326">
        <v>73.5</v>
      </c>
    </row>
    <row r="134" spans="5:8" ht="13.5" customHeight="1">
      <c r="E134" s="395" t="s">
        <v>275</v>
      </c>
      <c r="F134" s="395"/>
      <c r="G134" s="395"/>
      <c r="H134" s="395"/>
    </row>
    <row r="135" spans="5:8" ht="13.5" customHeight="1">
      <c r="E135" s="395"/>
      <c r="F135" s="395"/>
      <c r="G135" s="395"/>
      <c r="H135" s="395"/>
    </row>
    <row r="136" spans="3:10" ht="16.5" thickBot="1" thickTop="1">
      <c r="C136" s="277">
        <v>40307</v>
      </c>
      <c r="D136" s="317"/>
      <c r="E136" s="347" t="str">
        <f>E128</f>
        <v>NEW TIM</v>
      </c>
      <c r="F136" s="342">
        <v>3</v>
      </c>
      <c r="G136" s="322">
        <v>80</v>
      </c>
      <c r="H136" s="347" t="str">
        <f>E137</f>
        <v>I CUCCIOLI</v>
      </c>
      <c r="I136" s="342">
        <v>0</v>
      </c>
      <c r="J136" s="322">
        <v>64.5</v>
      </c>
    </row>
    <row r="137" spans="3:14" ht="16.5" thickBot="1" thickTop="1">
      <c r="C137" s="277">
        <v>40314</v>
      </c>
      <c r="D137" s="323"/>
      <c r="E137" s="347" t="str">
        <f>E124</f>
        <v>I CUCCIOLI</v>
      </c>
      <c r="F137" s="342">
        <v>1</v>
      </c>
      <c r="G137" s="322">
        <v>67.5</v>
      </c>
      <c r="H137" s="347" t="str">
        <f>E136</f>
        <v>NEW TIM</v>
      </c>
      <c r="I137" s="343">
        <v>2</v>
      </c>
      <c r="J137" s="326">
        <v>72</v>
      </c>
      <c r="K137" s="348"/>
      <c r="L137" s="349"/>
      <c r="M137" s="349"/>
      <c r="N137" s="356" t="str">
        <f>H137</f>
        <v>NEW TIM</v>
      </c>
    </row>
    <row r="138" spans="3:8" ht="14.25" thickBot="1" thickTop="1">
      <c r="C138" s="330"/>
      <c r="D138" s="330"/>
      <c r="E138" s="350"/>
      <c r="F138" s="330"/>
      <c r="G138" s="330"/>
      <c r="H138" s="350"/>
    </row>
    <row r="140" spans="5:8" ht="13.5" customHeight="1">
      <c r="E140" s="395" t="s">
        <v>276</v>
      </c>
      <c r="F140" s="395"/>
      <c r="G140" s="395"/>
      <c r="H140" s="395"/>
    </row>
    <row r="141" spans="5:8" ht="13.5" customHeight="1">
      <c r="E141" s="395"/>
      <c r="F141" s="395"/>
      <c r="G141" s="395"/>
      <c r="H141" s="395"/>
    </row>
    <row r="142" spans="3:10" ht="16.5" thickBot="1" thickTop="1">
      <c r="C142" s="277">
        <f>C136</f>
        <v>40307</v>
      </c>
      <c r="D142" s="317"/>
      <c r="E142" s="347" t="str">
        <f>N127</f>
        <v>GEPPETTOS</v>
      </c>
      <c r="F142" s="342">
        <v>2</v>
      </c>
      <c r="G142" s="322">
        <v>73.5</v>
      </c>
      <c r="H142" s="347" t="str">
        <f>N125</f>
        <v>WEB SOCCER</v>
      </c>
      <c r="I142" s="342">
        <v>2</v>
      </c>
      <c r="J142" s="322">
        <v>72</v>
      </c>
    </row>
    <row r="143" spans="3:14" ht="16.5" thickBot="1" thickTop="1">
      <c r="C143" s="277">
        <f>C137</f>
        <v>40314</v>
      </c>
      <c r="D143" s="323"/>
      <c r="E143" s="347" t="str">
        <f>N125</f>
        <v>WEB SOCCER</v>
      </c>
      <c r="F143" s="343">
        <v>1</v>
      </c>
      <c r="G143" s="326">
        <v>69.5</v>
      </c>
      <c r="H143" s="347" t="str">
        <f>N127</f>
        <v>GEPPETTOS</v>
      </c>
      <c r="I143" s="343">
        <v>1</v>
      </c>
      <c r="J143" s="326">
        <v>70</v>
      </c>
      <c r="K143" s="349"/>
      <c r="L143" s="349"/>
      <c r="M143" s="349"/>
      <c r="N143" s="356" t="s">
        <v>111</v>
      </c>
    </row>
    <row r="144" ht="13.5" thickTop="1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>
      <c r="H159" s="358"/>
    </row>
    <row r="160" ht="12.75">
      <c r="H160" s="359"/>
    </row>
    <row r="161" ht="12.75">
      <c r="H161" s="358"/>
    </row>
    <row r="162" ht="12.75">
      <c r="H162" s="359"/>
    </row>
    <row r="163" ht="12.75">
      <c r="H163" s="358"/>
    </row>
    <row r="164" ht="12.75">
      <c r="H164" s="359"/>
    </row>
    <row r="165" ht="69">
      <c r="H165" s="351"/>
    </row>
  </sheetData>
  <sheetProtection selectLockedCells="1" selectUnlockedCells="1"/>
  <mergeCells count="76">
    <mergeCell ref="D18:D19"/>
    <mergeCell ref="G18:I18"/>
    <mergeCell ref="M18:M19"/>
    <mergeCell ref="N18:P18"/>
    <mergeCell ref="R18:T18"/>
    <mergeCell ref="D20:D22"/>
    <mergeCell ref="H22:J22"/>
    <mergeCell ref="D25:D26"/>
    <mergeCell ref="G25:I25"/>
    <mergeCell ref="M25:M26"/>
    <mergeCell ref="N25:P25"/>
    <mergeCell ref="R25:T25"/>
    <mergeCell ref="D27:D29"/>
    <mergeCell ref="H29:J29"/>
    <mergeCell ref="D32:D33"/>
    <mergeCell ref="G32:I32"/>
    <mergeCell ref="M32:M33"/>
    <mergeCell ref="N32:P32"/>
    <mergeCell ref="R32:T32"/>
    <mergeCell ref="D34:D36"/>
    <mergeCell ref="H36:J36"/>
    <mergeCell ref="D39:D40"/>
    <mergeCell ref="G39:I39"/>
    <mergeCell ref="M39:M40"/>
    <mergeCell ref="N39:P39"/>
    <mergeCell ref="R39:T39"/>
    <mergeCell ref="D41:D43"/>
    <mergeCell ref="H43:J43"/>
    <mergeCell ref="D46:D47"/>
    <mergeCell ref="G46:I46"/>
    <mergeCell ref="M46:M47"/>
    <mergeCell ref="N46:P46"/>
    <mergeCell ref="R46:T46"/>
    <mergeCell ref="D48:D50"/>
    <mergeCell ref="H50:J50"/>
    <mergeCell ref="D53:D54"/>
    <mergeCell ref="G53:I53"/>
    <mergeCell ref="M53:M54"/>
    <mergeCell ref="N53:P53"/>
    <mergeCell ref="R53:T53"/>
    <mergeCell ref="D55:D57"/>
    <mergeCell ref="H57:J57"/>
    <mergeCell ref="D60:D61"/>
    <mergeCell ref="G60:I60"/>
    <mergeCell ref="M60:M61"/>
    <mergeCell ref="N60:P60"/>
    <mergeCell ref="R60:T60"/>
    <mergeCell ref="D62:D64"/>
    <mergeCell ref="H64:J64"/>
    <mergeCell ref="D67:D68"/>
    <mergeCell ref="G67:I67"/>
    <mergeCell ref="M67:M68"/>
    <mergeCell ref="N67:P67"/>
    <mergeCell ref="R67:T67"/>
    <mergeCell ref="D69:D71"/>
    <mergeCell ref="H71:J71"/>
    <mergeCell ref="D74:D75"/>
    <mergeCell ref="G74:I74"/>
    <mergeCell ref="M74:M75"/>
    <mergeCell ref="N74:P74"/>
    <mergeCell ref="R74:T74"/>
    <mergeCell ref="D76:D78"/>
    <mergeCell ref="H78:J78"/>
    <mergeCell ref="D81:D82"/>
    <mergeCell ref="G81:I81"/>
    <mergeCell ref="M81:M82"/>
    <mergeCell ref="N81:P81"/>
    <mergeCell ref="R81:T81"/>
    <mergeCell ref="D83:D85"/>
    <mergeCell ref="H85:J85"/>
    <mergeCell ref="E99:H100"/>
    <mergeCell ref="E109:H110"/>
    <mergeCell ref="N112:N114"/>
    <mergeCell ref="E122:H123"/>
    <mergeCell ref="E134:H135"/>
    <mergeCell ref="E140:H141"/>
  </mergeCells>
  <printOptions/>
  <pageMargins left="0.75" right="0.75" top="1" bottom="1" header="0.5118055555555555" footer="0.5118055555555555"/>
  <pageSetup fitToHeight="1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"/>
  <dimension ref="A2:L159"/>
  <sheetViews>
    <sheetView zoomScale="80" zoomScaleNormal="80" zoomScalePageLayoutView="0" workbookViewId="0" topLeftCell="A85">
      <selection activeCell="A20" sqref="A20"/>
    </sheetView>
  </sheetViews>
  <sheetFormatPr defaultColWidth="9.140625" defaultRowHeight="12.75"/>
  <cols>
    <col min="1" max="1" width="23.140625" style="0" customWidth="1"/>
    <col min="2" max="2" width="4.28125" style="0" customWidth="1"/>
    <col min="3" max="3" width="15.28125" style="0" customWidth="1"/>
    <col min="4" max="4" width="17.421875" style="0" customWidth="1"/>
    <col min="5" max="5" width="14.57421875" style="0" customWidth="1"/>
    <col min="7" max="7" width="23.7109375" style="0" customWidth="1"/>
    <col min="8" max="8" width="4.28125" style="0" customWidth="1"/>
    <col min="9" max="9" width="15.28125" style="0" customWidth="1"/>
    <col min="10" max="10" width="17.421875" style="0" customWidth="1"/>
    <col min="11" max="11" width="14.57421875" style="0" customWidth="1"/>
  </cols>
  <sheetData>
    <row r="1" ht="29.25" customHeight="1"/>
    <row r="2" spans="1:12" ht="49.5" customHeight="1">
      <c r="A2" s="380" t="str">
        <f>Fantarose!A1:B1</f>
        <v>L'AMARO PIANTO</v>
      </c>
      <c r="B2" s="380"/>
      <c r="C2" s="381" t="str">
        <f>Fantarose!C1:D1</f>
        <v>Tel: 333 1354021</v>
      </c>
      <c r="D2" s="381"/>
      <c r="E2" s="6"/>
      <c r="F2" s="1"/>
      <c r="G2" s="380" t="str">
        <f>Fantarose!G1:H1</f>
        <v>I CUCCIOLI</v>
      </c>
      <c r="H2" s="380"/>
      <c r="I2" s="381" t="str">
        <f>Fantarose!I1:J1</f>
        <v>Tel:     389 6729968            328 7491231</v>
      </c>
      <c r="J2" s="381"/>
      <c r="K2" s="6"/>
      <c r="L2" s="1"/>
    </row>
    <row r="3" spans="1:12" ht="34.5" customHeight="1">
      <c r="A3" s="378" t="str">
        <f>Fantarose!A2:B2</f>
        <v>OSCAR FARACE      </v>
      </c>
      <c r="B3" s="378"/>
      <c r="C3" s="384" t="str">
        <f>Fantarose!C2:D2</f>
        <v>oscarfarace2003@libero.it</v>
      </c>
      <c r="D3" s="384"/>
      <c r="E3" s="8"/>
      <c r="F3" s="1"/>
      <c r="G3" s="378" t="str">
        <f>Fantarose!G2:H2</f>
        <v>Zuppardo  &amp; Pastore</v>
      </c>
      <c r="H3" s="378"/>
      <c r="I3" s="384" t="str">
        <f>Fantarose!I2:J2</f>
        <v>hockam@hotmail.it</v>
      </c>
      <c r="J3" s="384"/>
      <c r="K3" s="8"/>
      <c r="L3" s="1"/>
    </row>
    <row r="4" spans="1:12" ht="19.5" customHeight="1">
      <c r="A4" s="15" t="s">
        <v>19</v>
      </c>
      <c r="B4" s="12" t="s">
        <v>20</v>
      </c>
      <c r="C4" s="12" t="s">
        <v>21</v>
      </c>
      <c r="D4" s="73" t="s">
        <v>22</v>
      </c>
      <c r="E4" s="10"/>
      <c r="F4" s="1"/>
      <c r="G4" s="11" t="s">
        <v>19</v>
      </c>
      <c r="H4" s="12" t="s">
        <v>20</v>
      </c>
      <c r="I4" s="13" t="s">
        <v>21</v>
      </c>
      <c r="J4" s="14" t="s">
        <v>22</v>
      </c>
      <c r="K4" s="10"/>
      <c r="L4" s="1"/>
    </row>
    <row r="5" spans="1:12" ht="19.5" customHeight="1">
      <c r="A5" s="18" t="str">
        <f>Fantarose!A4</f>
        <v>BENASSI</v>
      </c>
      <c r="B5" s="25" t="s">
        <v>24</v>
      </c>
      <c r="C5" s="18" t="str">
        <f>Fantarose!C4</f>
        <v>LECCE</v>
      </c>
      <c r="D5" s="18">
        <f>Fantarose!D4</f>
        <v>100</v>
      </c>
      <c r="E5" s="21"/>
      <c r="F5" s="22"/>
      <c r="G5" s="352" t="str">
        <f>Fantarose!G4</f>
        <v>CASTELLAZZI</v>
      </c>
      <c r="H5" s="25" t="s">
        <v>24</v>
      </c>
      <c r="I5" s="18" t="str">
        <f>Fantarose!I4</f>
        <v>INTER</v>
      </c>
      <c r="J5" s="18">
        <f>Fantarose!J4</f>
        <v>100</v>
      </c>
      <c r="K5" s="21"/>
      <c r="L5" s="22"/>
    </row>
    <row r="6" spans="1:12" ht="19.5" customHeight="1">
      <c r="A6" s="18" t="str">
        <f>Fantarose!A5</f>
        <v>BRICHETTO</v>
      </c>
      <c r="B6" s="29" t="s">
        <v>24</v>
      </c>
      <c r="C6" s="18" t="str">
        <f>Fantarose!C5</f>
        <v>PALERMO</v>
      </c>
      <c r="D6" s="18">
        <f>Fantarose!D5</f>
        <v>50</v>
      </c>
      <c r="E6" s="21"/>
      <c r="F6" s="22"/>
      <c r="G6" s="18" t="str">
        <f>Fantarose!G5</f>
        <v>JULIO CESAR</v>
      </c>
      <c r="H6" s="29" t="s">
        <v>24</v>
      </c>
      <c r="I6" s="18" t="str">
        <f>Fantarose!I5</f>
        <v>INTER</v>
      </c>
      <c r="J6" s="18">
        <f>Fantarose!J5</f>
        <v>350</v>
      </c>
      <c r="K6" s="21"/>
      <c r="L6" s="22"/>
    </row>
    <row r="7" spans="1:12" ht="19.5" customHeight="1">
      <c r="A7" s="18" t="str">
        <f>Fantarose!A6</f>
        <v>SIRIGU</v>
      </c>
      <c r="B7" s="34" t="s">
        <v>24</v>
      </c>
      <c r="C7" s="18" t="str">
        <f>Fantarose!C6</f>
        <v>PALERMO</v>
      </c>
      <c r="D7" s="18">
        <f>Fantarose!D6</f>
        <v>1600</v>
      </c>
      <c r="E7" s="37">
        <f>SUM(D5:D7)</f>
        <v>1750</v>
      </c>
      <c r="F7" s="22"/>
      <c r="G7" s="18" t="str">
        <f>Fantarose!G6</f>
        <v>CURCI</v>
      </c>
      <c r="H7" s="34" t="s">
        <v>24</v>
      </c>
      <c r="I7" s="18" t="str">
        <f>Fantarose!I6</f>
        <v>SAMPDORIA</v>
      </c>
      <c r="J7" s="18">
        <f>Fantarose!J6</f>
        <v>700</v>
      </c>
      <c r="K7" s="37">
        <f>SUM(J5:J7)</f>
        <v>1150</v>
      </c>
      <c r="L7" s="22"/>
    </row>
    <row r="8" spans="1:12" ht="19.5" customHeight="1">
      <c r="A8" s="18" t="str">
        <f>Fantarose!A7</f>
        <v>MASIELLO A.</v>
      </c>
      <c r="B8" s="25" t="s">
        <v>37</v>
      </c>
      <c r="C8" s="18" t="str">
        <f>Fantarose!C7</f>
        <v>BARI</v>
      </c>
      <c r="D8" s="18">
        <f>Fantarose!D7</f>
        <v>450</v>
      </c>
      <c r="E8" s="21"/>
      <c r="F8" s="22"/>
      <c r="G8" s="18" t="str">
        <f>Fantarose!G7</f>
        <v>CANINI</v>
      </c>
      <c r="H8" s="25" t="s">
        <v>37</v>
      </c>
      <c r="I8" s="18" t="str">
        <f>Fantarose!I7</f>
        <v>CAGLIARI</v>
      </c>
      <c r="J8" s="18">
        <f>Fantarose!J7</f>
        <v>300</v>
      </c>
      <c r="K8" s="21"/>
      <c r="L8" s="22"/>
    </row>
    <row r="9" spans="1:12" ht="19.5" customHeight="1">
      <c r="A9" s="18" t="str">
        <f>Fantarose!A8</f>
        <v>RUBIN</v>
      </c>
      <c r="B9" s="25" t="s">
        <v>37</v>
      </c>
      <c r="C9" s="18" t="str">
        <f>Fantarose!C8</f>
        <v>BOLOGNA</v>
      </c>
      <c r="D9" s="18">
        <f>Fantarose!D8</f>
        <v>300</v>
      </c>
      <c r="E9" s="21"/>
      <c r="F9" s="22"/>
      <c r="G9" s="18" t="str">
        <f>Fantarose!G8</f>
        <v>LUCIO</v>
      </c>
      <c r="H9" s="25" t="s">
        <v>37</v>
      </c>
      <c r="I9" s="18" t="str">
        <f>Fantarose!I8</f>
        <v>INTER</v>
      </c>
      <c r="J9" s="18">
        <f>Fantarose!J8</f>
        <v>2250</v>
      </c>
      <c r="K9" s="21"/>
      <c r="L9" s="22"/>
    </row>
    <row r="10" spans="1:12" ht="19.5" customHeight="1">
      <c r="A10" s="18" t="str">
        <f>Fantarose!A9</f>
        <v>SILVESTRE</v>
      </c>
      <c r="B10" s="25" t="s">
        <v>37</v>
      </c>
      <c r="C10" s="18" t="str">
        <f>Fantarose!C9</f>
        <v>CATANIA</v>
      </c>
      <c r="D10" s="18">
        <f>Fantarose!D9</f>
        <v>400</v>
      </c>
      <c r="E10" s="21"/>
      <c r="F10" s="22"/>
      <c r="G10" s="18" t="str">
        <f>Fantarose!G9</f>
        <v>DE CEGLIE</v>
      </c>
      <c r="H10" s="25" t="s">
        <v>37</v>
      </c>
      <c r="I10" s="18" t="str">
        <f>Fantarose!I9</f>
        <v>JUVENTUS</v>
      </c>
      <c r="J10" s="18">
        <f>Fantarose!J9</f>
        <v>1600</v>
      </c>
      <c r="K10" s="21"/>
      <c r="L10" s="22"/>
    </row>
    <row r="11" spans="1:12" ht="19.5" customHeight="1">
      <c r="A11" s="18" t="str">
        <f>Fantarose!A10</f>
        <v>CHIVU</v>
      </c>
      <c r="B11" s="23" t="s">
        <v>37</v>
      </c>
      <c r="C11" s="18" t="str">
        <f>Fantarose!C10</f>
        <v>INTER</v>
      </c>
      <c r="D11" s="18">
        <f>Fantarose!D10</f>
        <v>550</v>
      </c>
      <c r="E11" s="21"/>
      <c r="F11" s="22"/>
      <c r="G11" s="18" t="str">
        <f>Fantarose!G10</f>
        <v>CAMPAGNARO</v>
      </c>
      <c r="H11" s="44" t="s">
        <v>37</v>
      </c>
      <c r="I11" s="18" t="str">
        <f>Fantarose!I10</f>
        <v>NAPOLI</v>
      </c>
      <c r="J11" s="18">
        <f>Fantarose!J10</f>
        <v>900</v>
      </c>
      <c r="K11" s="21"/>
      <c r="L11" s="22"/>
    </row>
    <row r="12" spans="1:12" ht="19.5" customHeight="1">
      <c r="A12" s="18" t="str">
        <f>Fantarose!A11</f>
        <v>DAINELLI</v>
      </c>
      <c r="B12" s="25" t="s">
        <v>37</v>
      </c>
      <c r="C12" s="18" t="str">
        <f>Fantarose!C11</f>
        <v>GENOA</v>
      </c>
      <c r="D12" s="18">
        <f>Fantarose!D11</f>
        <v>350</v>
      </c>
      <c r="E12" s="21"/>
      <c r="F12" s="22"/>
      <c r="G12" s="18" t="str">
        <f>Fantarose!G11</f>
        <v>CANNAVARO P.</v>
      </c>
      <c r="H12" s="25" t="s">
        <v>37</v>
      </c>
      <c r="I12" s="18" t="str">
        <f>Fantarose!I11</f>
        <v>NAPOLI</v>
      </c>
      <c r="J12" s="18">
        <f>Fantarose!J11</f>
        <v>250</v>
      </c>
      <c r="K12" s="21"/>
      <c r="L12" s="22"/>
    </row>
    <row r="13" spans="1:12" ht="19.5" customHeight="1">
      <c r="A13" s="18" t="str">
        <f>Fantarose!A12</f>
        <v>RADU</v>
      </c>
      <c r="B13" s="23" t="s">
        <v>37</v>
      </c>
      <c r="C13" s="18" t="str">
        <f>Fantarose!C12</f>
        <v>LAZIO</v>
      </c>
      <c r="D13" s="18">
        <f>Fantarose!D12</f>
        <v>400</v>
      </c>
      <c r="E13" s="21"/>
      <c r="F13" s="22"/>
      <c r="G13" s="18" t="str">
        <f>Fantarose!G12</f>
        <v>GRAVA</v>
      </c>
      <c r="H13" s="25" t="s">
        <v>37</v>
      </c>
      <c r="I13" s="18" t="str">
        <f>Fantarose!I12</f>
        <v>NAPOLI</v>
      </c>
      <c r="J13" s="18">
        <f>Fantarose!J12</f>
        <v>550</v>
      </c>
      <c r="K13" s="21"/>
      <c r="L13" s="22"/>
    </row>
    <row r="14" spans="1:12" ht="19.5" customHeight="1">
      <c r="A14" s="18" t="str">
        <f>Fantarose!A13</f>
        <v>STENDARDO</v>
      </c>
      <c r="B14" s="25" t="s">
        <v>37</v>
      </c>
      <c r="C14" s="18" t="str">
        <f>Fantarose!C13</f>
        <v>LAZIO</v>
      </c>
      <c r="D14" s="18">
        <f>Fantarose!D13</f>
        <v>200</v>
      </c>
      <c r="E14" s="21"/>
      <c r="F14" s="22"/>
      <c r="G14" s="18" t="str">
        <f>Fantarose!G13</f>
        <v>MUNOZ</v>
      </c>
      <c r="H14" s="23" t="s">
        <v>37</v>
      </c>
      <c r="I14" s="18" t="str">
        <f>Fantarose!I13</f>
        <v>PALERMO</v>
      </c>
      <c r="J14" s="18">
        <f>Fantarose!J13</f>
        <v>350</v>
      </c>
      <c r="K14" s="21"/>
      <c r="L14" s="22"/>
    </row>
    <row r="15" spans="1:12" ht="19.5" customHeight="1">
      <c r="A15" s="18" t="str">
        <f>Fantarose!A14</f>
        <v>PACI</v>
      </c>
      <c r="B15" s="25" t="s">
        <v>37</v>
      </c>
      <c r="C15" s="18" t="str">
        <f>Fantarose!C14</f>
        <v>PARMA</v>
      </c>
      <c r="D15" s="18">
        <f>Fantarose!D14</f>
        <v>300</v>
      </c>
      <c r="E15" s="37">
        <f>SUM(D8:D15)</f>
        <v>2950</v>
      </c>
      <c r="F15" s="22"/>
      <c r="G15" s="18" t="str">
        <f>Fantarose!G14</f>
        <v>ZAPATA</v>
      </c>
      <c r="H15" s="23" t="s">
        <v>37</v>
      </c>
      <c r="I15" s="18" t="str">
        <f>Fantarose!I14</f>
        <v>UDINESE</v>
      </c>
      <c r="J15" s="18">
        <f>Fantarose!J14</f>
        <v>600</v>
      </c>
      <c r="K15" s="37">
        <f>SUM(J8:J15)</f>
        <v>6800</v>
      </c>
      <c r="L15" s="22"/>
    </row>
    <row r="16" spans="1:12" ht="19.5" customHeight="1">
      <c r="A16" s="18" t="str">
        <f>Fantarose!A15</f>
        <v>DIAMANTI</v>
      </c>
      <c r="B16" s="25" t="s">
        <v>64</v>
      </c>
      <c r="C16" s="18" t="str">
        <f>Fantarose!C15</f>
        <v>BRESCIA</v>
      </c>
      <c r="D16" s="18">
        <f>Fantarose!D15</f>
        <v>6000</v>
      </c>
      <c r="E16" s="21"/>
      <c r="F16" s="22"/>
      <c r="G16" s="18" t="str">
        <f>Fantarose!G15</f>
        <v>JOVETIC</v>
      </c>
      <c r="H16" s="25" t="s">
        <v>64</v>
      </c>
      <c r="I16" s="18" t="str">
        <f>Fantarose!I15</f>
        <v>FIORENTINA</v>
      </c>
      <c r="J16" s="18">
        <f>Fantarose!J15</f>
        <v>1350</v>
      </c>
      <c r="K16" s="21"/>
      <c r="L16" s="22"/>
    </row>
    <row r="17" spans="1:12" ht="19.5" customHeight="1">
      <c r="A17" s="18" t="str">
        <f>Fantarose!A16</f>
        <v>CASERTA</v>
      </c>
      <c r="B17" s="25" t="s">
        <v>64</v>
      </c>
      <c r="C17" s="18" t="str">
        <f>Fantarose!C16</f>
        <v>CESENA</v>
      </c>
      <c r="D17" s="18">
        <f>Fantarose!D16</f>
        <v>350</v>
      </c>
      <c r="E17" s="21"/>
      <c r="F17" s="22"/>
      <c r="G17" s="18" t="str">
        <f>Fantarose!G16</f>
        <v>MONTOLIVO</v>
      </c>
      <c r="H17" s="25" t="s">
        <v>64</v>
      </c>
      <c r="I17" s="18" t="str">
        <f>Fantarose!I16</f>
        <v>FIORENTINA</v>
      </c>
      <c r="J17" s="18">
        <f>Fantarose!J16</f>
        <v>2000</v>
      </c>
      <c r="K17" s="21"/>
      <c r="L17" s="22"/>
    </row>
    <row r="18" spans="1:12" ht="19.5" customHeight="1">
      <c r="A18" s="18" t="str">
        <f>Fantarose!A17</f>
        <v>MARCOLINI</v>
      </c>
      <c r="B18" s="25" t="s">
        <v>64</v>
      </c>
      <c r="C18" s="18" t="str">
        <f>Fantarose!C17</f>
        <v>CHIEVO</v>
      </c>
      <c r="D18" s="18">
        <f>Fantarose!D17</f>
        <v>600</v>
      </c>
      <c r="E18" s="21"/>
      <c r="F18" s="22"/>
      <c r="G18" s="18" t="str">
        <f>Fantarose!G17</f>
        <v>LEDESMA C.</v>
      </c>
      <c r="H18" s="25" t="s">
        <v>64</v>
      </c>
      <c r="I18" s="18" t="str">
        <f>Fantarose!I17</f>
        <v>LAZIO</v>
      </c>
      <c r="J18" s="18">
        <f>Fantarose!J17</f>
        <v>450</v>
      </c>
      <c r="K18" s="21"/>
      <c r="L18" s="22"/>
    </row>
    <row r="19" spans="1:12" ht="19.5" customHeight="1">
      <c r="A19" s="18" t="str">
        <f>Fantarose!A18</f>
        <v>VARGAS</v>
      </c>
      <c r="B19" s="23" t="s">
        <v>64</v>
      </c>
      <c r="C19" s="18" t="str">
        <f>Fantarose!C18</f>
        <v>FIORENTINA</v>
      </c>
      <c r="D19" s="18">
        <f>Fantarose!D18</f>
        <v>250</v>
      </c>
      <c r="E19" s="21"/>
      <c r="F19" s="22"/>
      <c r="G19" s="18" t="str">
        <f>Fantarose!G18</f>
        <v>HERNANES</v>
      </c>
      <c r="H19" s="23" t="s">
        <v>64</v>
      </c>
      <c r="I19" s="18" t="str">
        <f>Fantarose!I18</f>
        <v>LAZIO</v>
      </c>
      <c r="J19" s="18">
        <f>Fantarose!J18</f>
        <v>5950</v>
      </c>
      <c r="K19" s="21"/>
      <c r="L19" s="22"/>
    </row>
    <row r="20" spans="1:12" ht="19.5" customHeight="1">
      <c r="A20" s="18" t="str">
        <f>Fantarose!A19</f>
        <v>SISSOKO</v>
      </c>
      <c r="B20" s="25" t="s">
        <v>64</v>
      </c>
      <c r="C20" s="18" t="str">
        <f>Fantarose!C19</f>
        <v>JUVENTUS</v>
      </c>
      <c r="D20" s="18">
        <f>Fantarose!D19</f>
        <v>800</v>
      </c>
      <c r="E20" s="21"/>
      <c r="F20" s="22"/>
      <c r="G20" s="18" t="str">
        <f>Fantarose!G19</f>
        <v>GARGANO</v>
      </c>
      <c r="H20" s="25" t="s">
        <v>64</v>
      </c>
      <c r="I20" s="18" t="str">
        <f>Fantarose!I19</f>
        <v>NAPOLI</v>
      </c>
      <c r="J20" s="18">
        <f>Fantarose!J19</f>
        <v>350</v>
      </c>
      <c r="K20" s="21"/>
      <c r="L20" s="22"/>
    </row>
    <row r="21" spans="1:12" ht="19.5" customHeight="1">
      <c r="A21" s="18" t="str">
        <f>Fantarose!A20</f>
        <v>GIACOMAZZI</v>
      </c>
      <c r="B21" s="25" t="s">
        <v>64</v>
      </c>
      <c r="C21" s="18" t="str">
        <f>Fantarose!C20</f>
        <v>LECCE</v>
      </c>
      <c r="D21" s="18">
        <f>Fantarose!D20</f>
        <v>450</v>
      </c>
      <c r="E21" s="21"/>
      <c r="F21" s="22"/>
      <c r="G21" s="18" t="str">
        <f>Fantarose!G20</f>
        <v>MENEZ</v>
      </c>
      <c r="H21" s="25" t="s">
        <v>64</v>
      </c>
      <c r="I21" s="18" t="str">
        <f>Fantarose!I20</f>
        <v>ROMA</v>
      </c>
      <c r="J21" s="18">
        <f>Fantarose!J20</f>
        <v>2400</v>
      </c>
      <c r="K21" s="21"/>
      <c r="L21" s="22"/>
    </row>
    <row r="22" spans="1:12" ht="19.5" customHeight="1">
      <c r="A22" s="18" t="str">
        <f>Fantarose!A21</f>
        <v>SEEDORF</v>
      </c>
      <c r="B22" s="25" t="s">
        <v>64</v>
      </c>
      <c r="C22" s="18" t="str">
        <f>Fantarose!C21</f>
        <v>MILAN</v>
      </c>
      <c r="D22" s="18">
        <f>Fantarose!D21</f>
        <v>900</v>
      </c>
      <c r="E22" s="21"/>
      <c r="F22" s="22"/>
      <c r="G22" s="18" t="str">
        <f>Fantarose!G21</f>
        <v>ASAMOAH</v>
      </c>
      <c r="H22" s="23" t="s">
        <v>64</v>
      </c>
      <c r="I22" s="18" t="str">
        <f>Fantarose!I21</f>
        <v>UDINESE</v>
      </c>
      <c r="J22" s="18">
        <f>Fantarose!J21</f>
        <v>850</v>
      </c>
      <c r="K22" s="21"/>
      <c r="L22" s="22"/>
    </row>
    <row r="23" spans="1:12" ht="19.5" customHeight="1">
      <c r="A23" s="18" t="str">
        <f>Fantarose!A22</f>
        <v>MORRONE</v>
      </c>
      <c r="B23" s="23" t="s">
        <v>64</v>
      </c>
      <c r="C23" s="18" t="str">
        <f>Fantarose!C22</f>
        <v>PARMA</v>
      </c>
      <c r="D23" s="18">
        <f>Fantarose!D22</f>
        <v>400</v>
      </c>
      <c r="E23" s="37">
        <f>SUM(D16:D23)</f>
        <v>9750</v>
      </c>
      <c r="F23" s="22"/>
      <c r="G23" s="18" t="str">
        <f>Fantarose!G22</f>
        <v>INLER</v>
      </c>
      <c r="H23" s="25" t="s">
        <v>64</v>
      </c>
      <c r="I23" s="18" t="str">
        <f>Fantarose!I22</f>
        <v>UDINESE</v>
      </c>
      <c r="J23" s="18">
        <f>Fantarose!J22</f>
        <v>500</v>
      </c>
      <c r="K23" s="47">
        <f>SUM(J16:J23)</f>
        <v>13850</v>
      </c>
      <c r="L23" s="22"/>
    </row>
    <row r="24" spans="1:12" ht="19.5" customHeight="1">
      <c r="A24" s="18" t="str">
        <f>Fantarose!A23</f>
        <v>MEGGIORINI</v>
      </c>
      <c r="B24" s="25" t="s">
        <v>85</v>
      </c>
      <c r="C24" s="18" t="str">
        <f>Fantarose!C23</f>
        <v>BOLOGNA</v>
      </c>
      <c r="D24" s="18">
        <f>Fantarose!D23</f>
        <v>7000</v>
      </c>
      <c r="E24" s="48"/>
      <c r="F24" s="22"/>
      <c r="G24" s="18" t="str">
        <f>Fantarose!G23</f>
        <v>DI VAIO</v>
      </c>
      <c r="H24" s="25" t="s">
        <v>85</v>
      </c>
      <c r="I24" s="18" t="str">
        <f>Fantarose!I23</f>
        <v>BOLOGNA</v>
      </c>
      <c r="J24" s="18">
        <f>Fantarose!J23</f>
        <v>7700</v>
      </c>
      <c r="K24" s="48"/>
      <c r="L24" s="22"/>
    </row>
    <row r="25" spans="1:12" ht="19.5" customHeight="1">
      <c r="A25" s="18" t="str">
        <f>Fantarose!A24</f>
        <v>DJURIC</v>
      </c>
      <c r="B25" s="25" t="s">
        <v>85</v>
      </c>
      <c r="C25" s="18" t="str">
        <f>Fantarose!C24</f>
        <v>CESENA</v>
      </c>
      <c r="D25" s="18">
        <f>Fantarose!D24</f>
        <v>100</v>
      </c>
      <c r="E25" s="48"/>
      <c r="F25" s="22"/>
      <c r="G25" s="18" t="str">
        <f>Fantarose!G24</f>
        <v>BOGDANI</v>
      </c>
      <c r="H25" s="25" t="s">
        <v>85</v>
      </c>
      <c r="I25" s="18" t="str">
        <f>Fantarose!I24</f>
        <v>CESENA</v>
      </c>
      <c r="J25" s="18">
        <f>Fantarose!J24</f>
        <v>450</v>
      </c>
      <c r="K25" s="48"/>
      <c r="L25" s="22"/>
    </row>
    <row r="26" spans="1:12" ht="19.5" customHeight="1">
      <c r="A26" s="18" t="str">
        <f>Fantarose!A25</f>
        <v>TONI</v>
      </c>
      <c r="B26" s="23" t="s">
        <v>85</v>
      </c>
      <c r="C26" s="18" t="str">
        <f>Fantarose!C25</f>
        <v>GENOA</v>
      </c>
      <c r="D26" s="18">
        <f>Fantarose!D25</f>
        <v>18100</v>
      </c>
      <c r="E26" s="48"/>
      <c r="F26" s="22"/>
      <c r="G26" s="18" t="str">
        <f>Fantarose!G25</f>
        <v>BABACAR</v>
      </c>
      <c r="H26" s="25" t="s">
        <v>85</v>
      </c>
      <c r="I26" s="18" t="str">
        <f>Fantarose!I25</f>
        <v>FIORENTINA</v>
      </c>
      <c r="J26" s="18">
        <f>Fantarose!J25</f>
        <v>350</v>
      </c>
      <c r="K26" s="48"/>
      <c r="L26" s="22"/>
    </row>
    <row r="27" spans="1:12" ht="19.5" customHeight="1">
      <c r="A27" s="18" t="str">
        <f>Fantarose!A26</f>
        <v>PANDEV</v>
      </c>
      <c r="B27" s="25" t="s">
        <v>85</v>
      </c>
      <c r="C27" s="18" t="str">
        <f>Fantarose!C26</f>
        <v>INTER</v>
      </c>
      <c r="D27" s="18">
        <f>Fantarose!D26</f>
        <v>400</v>
      </c>
      <c r="E27" s="48"/>
      <c r="F27" s="22"/>
      <c r="G27" s="18" t="str">
        <f>Fantarose!G26</f>
        <v>GILARDINO</v>
      </c>
      <c r="H27" s="25" t="s">
        <v>85</v>
      </c>
      <c r="I27" s="18" t="str">
        <f>Fantarose!I26</f>
        <v>FIORENTINA</v>
      </c>
      <c r="J27" s="18">
        <f>Fantarose!J26</f>
        <v>900</v>
      </c>
      <c r="K27" s="48"/>
      <c r="L27" s="22"/>
    </row>
    <row r="28" spans="1:12" ht="19.5" customHeight="1">
      <c r="A28" s="18" t="str">
        <f>Fantarose!A27</f>
        <v>PATO</v>
      </c>
      <c r="B28" s="25" t="s">
        <v>85</v>
      </c>
      <c r="C28" s="18" t="str">
        <f>Fantarose!C27</f>
        <v>MILAN</v>
      </c>
      <c r="D28" s="18">
        <f>Fantarose!D27</f>
        <v>14250</v>
      </c>
      <c r="E28" s="48"/>
      <c r="F28" s="22"/>
      <c r="G28" s="18" t="str">
        <f>Fantarose!G27</f>
        <v>MILITO</v>
      </c>
      <c r="H28" s="23" t="s">
        <v>85</v>
      </c>
      <c r="I28" s="18" t="str">
        <f>Fantarose!I27</f>
        <v>INTER</v>
      </c>
      <c r="J28" s="18">
        <f>Fantarose!J27</f>
        <v>22600</v>
      </c>
      <c r="K28" s="48"/>
      <c r="L28" s="22"/>
    </row>
    <row r="29" spans="1:12" ht="19.5" customHeight="1">
      <c r="A29" s="18" t="str">
        <f>Fantarose!A28</f>
        <v>DI NATALE</v>
      </c>
      <c r="B29" s="25" t="s">
        <v>85</v>
      </c>
      <c r="C29" s="18" t="str">
        <f>Fantarose!C28</f>
        <v>UDINESE</v>
      </c>
      <c r="D29" s="18">
        <f>Fantarose!D28</f>
        <v>5050</v>
      </c>
      <c r="E29" s="37">
        <f>SUM(D24:D29)</f>
        <v>44900</v>
      </c>
      <c r="F29" s="22"/>
      <c r="G29" s="18" t="str">
        <f>Fantarose!G28</f>
        <v>VUCINIC</v>
      </c>
      <c r="H29" s="25" t="s">
        <v>85</v>
      </c>
      <c r="I29" s="18" t="str">
        <f>Fantarose!I28</f>
        <v>ROMA</v>
      </c>
      <c r="J29" s="18">
        <f>Fantarose!J28</f>
        <v>3300</v>
      </c>
      <c r="K29" s="37">
        <f>SUM(J24:J29)</f>
        <v>35300</v>
      </c>
      <c r="L29" s="22"/>
    </row>
    <row r="30" spans="1:12" ht="23.25">
      <c r="A30" s="379" t="s">
        <v>99</v>
      </c>
      <c r="B30" s="379"/>
      <c r="C30" s="3"/>
      <c r="D30" s="50" t="s">
        <v>100</v>
      </c>
      <c r="E30" s="51">
        <f>(E29+E23+E15+E7+C30)-C31</f>
        <v>59350</v>
      </c>
      <c r="F30" s="52">
        <f>E30/1936.27</f>
        <v>30.651716960961025</v>
      </c>
      <c r="G30" s="379" t="s">
        <v>99</v>
      </c>
      <c r="H30" s="379"/>
      <c r="I30" s="3"/>
      <c r="J30" s="53" t="s">
        <v>100</v>
      </c>
      <c r="K30" s="51">
        <f>(K29+K23+K15+K7+I30)-I31</f>
        <v>57100</v>
      </c>
      <c r="L30" s="52">
        <f>K30/1936.27</f>
        <v>29.489688938009678</v>
      </c>
    </row>
    <row r="31" spans="1:12" ht="15">
      <c r="A31" s="372" t="s">
        <v>101</v>
      </c>
      <c r="B31" s="372"/>
      <c r="C31" s="3"/>
      <c r="D31" s="56" t="s">
        <v>102</v>
      </c>
      <c r="E31" s="57">
        <f>80000-E30</f>
        <v>20650</v>
      </c>
      <c r="F31" s="58">
        <f>E31/1936.27</f>
        <v>10.664834966197896</v>
      </c>
      <c r="G31" s="372" t="s">
        <v>101</v>
      </c>
      <c r="H31" s="372"/>
      <c r="I31" s="3"/>
      <c r="J31" s="56" t="s">
        <v>102</v>
      </c>
      <c r="K31" s="57">
        <f>80000-K30</f>
        <v>22900</v>
      </c>
      <c r="L31" s="58">
        <f>K31/1936.27</f>
        <v>11.826862989149241</v>
      </c>
    </row>
    <row r="34" spans="1:12" ht="49.5" customHeight="1">
      <c r="A34" s="380" t="str">
        <f>Fantarose!M1</f>
        <v>NEW TIM</v>
      </c>
      <c r="B34" s="380"/>
      <c r="C34" s="380" t="str">
        <f>Fantarose!O1</f>
        <v>Tel 335 7288202                         089  853795</v>
      </c>
      <c r="D34" s="380"/>
      <c r="E34" s="7"/>
      <c r="F34" s="1"/>
      <c r="G34" s="380" t="str">
        <f>Fantarose!S1</f>
        <v>WEB SOCCER</v>
      </c>
      <c r="H34" s="380"/>
      <c r="I34" s="381" t="str">
        <f>Fantarose!U1</f>
        <v>    Tel.: 339 6448386   </v>
      </c>
      <c r="J34" s="381"/>
      <c r="K34" s="1"/>
      <c r="L34" s="1"/>
    </row>
    <row r="35" spans="1:12" ht="34.5" customHeight="1">
      <c r="A35" s="378" t="str">
        <f>Fantarose!M2</f>
        <v>Francesco D'Auria</v>
      </c>
      <c r="B35" s="378"/>
      <c r="C35" s="377" t="str">
        <f>Fantarose!O2</f>
        <v>f.dauria@alice.it</v>
      </c>
      <c r="D35" s="377"/>
      <c r="E35" s="7"/>
      <c r="F35" s="1"/>
      <c r="G35" s="376" t="str">
        <f>Fantarose!S2</f>
        <v>Salvatore De Angelis</v>
      </c>
      <c r="H35" s="376"/>
      <c r="I35" s="384" t="str">
        <f>Fantarose!U2</f>
        <v>deangelis82@tin.it</v>
      </c>
      <c r="J35" s="384"/>
      <c r="K35" s="1"/>
      <c r="L35" s="1"/>
    </row>
    <row r="36" spans="1:12" ht="19.5" customHeight="1">
      <c r="A36" s="15" t="s">
        <v>19</v>
      </c>
      <c r="B36" s="12" t="s">
        <v>20</v>
      </c>
      <c r="C36" s="13" t="s">
        <v>21</v>
      </c>
      <c r="D36" s="16" t="s">
        <v>23</v>
      </c>
      <c r="E36" s="17"/>
      <c r="F36" s="1"/>
      <c r="G36" s="15" t="s">
        <v>19</v>
      </c>
      <c r="H36" s="12" t="s">
        <v>20</v>
      </c>
      <c r="I36" s="13" t="s">
        <v>21</v>
      </c>
      <c r="J36" s="16" t="s">
        <v>23</v>
      </c>
      <c r="K36" s="1"/>
      <c r="L36" s="1"/>
    </row>
    <row r="37" spans="1:12" ht="19.5" customHeight="1">
      <c r="A37" s="18" t="str">
        <f>Fantarose!M4</f>
        <v>AGAZZI</v>
      </c>
      <c r="B37" s="25" t="s">
        <v>24</v>
      </c>
      <c r="C37" s="18" t="str">
        <f>Fantarose!O4</f>
        <v>CAGLIARI</v>
      </c>
      <c r="D37" s="18">
        <f>Fantarose!P4</f>
        <v>50</v>
      </c>
      <c r="E37" s="24"/>
      <c r="F37" s="22"/>
      <c r="G37" s="18" t="str">
        <f>Fantarose!S4</f>
        <v>VIVIANO</v>
      </c>
      <c r="H37" s="25" t="s">
        <v>24</v>
      </c>
      <c r="I37" s="18" t="str">
        <f>Fantarose!U4</f>
        <v>BOLOGNA</v>
      </c>
      <c r="J37" s="18">
        <f>Fantarose!V4</f>
        <v>450</v>
      </c>
      <c r="K37" s="22"/>
      <c r="L37" s="22"/>
    </row>
    <row r="38" spans="1:12" ht="19.5" customHeight="1">
      <c r="A38" s="18" t="str">
        <f>Fantarose!M5</f>
        <v>BORUC</v>
      </c>
      <c r="B38" s="76" t="s">
        <v>24</v>
      </c>
      <c r="C38" s="18" t="str">
        <f>Fantarose!O5</f>
        <v>FIORENTINA</v>
      </c>
      <c r="D38" s="18">
        <f>Fantarose!P5</f>
        <v>200</v>
      </c>
      <c r="E38" s="24"/>
      <c r="F38" s="22"/>
      <c r="G38" s="18" t="str">
        <f>Fantarose!S5</f>
        <v>DE SANCTIS</v>
      </c>
      <c r="H38" s="29" t="s">
        <v>24</v>
      </c>
      <c r="I38" s="18" t="str">
        <f>Fantarose!U5</f>
        <v>NAPOLI</v>
      </c>
      <c r="J38" s="18">
        <f>Fantarose!V5</f>
        <v>2000</v>
      </c>
      <c r="K38" s="22"/>
      <c r="L38" s="22"/>
    </row>
    <row r="39" spans="1:12" ht="19.5" customHeight="1">
      <c r="A39" s="18" t="str">
        <f>Fantarose!M6</f>
        <v>FREY S.</v>
      </c>
      <c r="B39" s="34" t="s">
        <v>24</v>
      </c>
      <c r="C39" s="18" t="str">
        <f>Fantarose!O6</f>
        <v>FIORENTINA</v>
      </c>
      <c r="D39" s="18">
        <f>Fantarose!P6</f>
        <v>3800</v>
      </c>
      <c r="E39" s="32">
        <f>SUM(D37:D39)</f>
        <v>4050</v>
      </c>
      <c r="F39" s="22"/>
      <c r="G39" s="18" t="str">
        <f>Fantarose!S6</f>
        <v>IEZZO</v>
      </c>
      <c r="H39" s="31" t="s">
        <v>24</v>
      </c>
      <c r="I39" s="18" t="str">
        <f>Fantarose!U6</f>
        <v>NAPOLI</v>
      </c>
      <c r="J39" s="18">
        <f>Fantarose!V6</f>
        <v>50</v>
      </c>
      <c r="K39" s="38">
        <f>SUM(J37:J39)</f>
        <v>2500</v>
      </c>
      <c r="L39" s="22"/>
    </row>
    <row r="40" spans="1:12" ht="19.5" customHeight="1">
      <c r="A40" s="18" t="str">
        <f>Fantarose!M7</f>
        <v>MAICON</v>
      </c>
      <c r="B40" s="25" t="s">
        <v>37</v>
      </c>
      <c r="C40" s="18" t="str">
        <f>Fantarose!O7</f>
        <v>INTER</v>
      </c>
      <c r="D40" s="18">
        <f>Fantarose!P7</f>
        <v>1500</v>
      </c>
      <c r="E40" s="24"/>
      <c r="F40" s="22"/>
      <c r="G40" s="18" t="str">
        <f>Fantarose!S7</f>
        <v>MANTOVANI</v>
      </c>
      <c r="H40" s="25" t="s">
        <v>37</v>
      </c>
      <c r="I40" s="18" t="str">
        <f>Fantarose!U7</f>
        <v>CHIEVO</v>
      </c>
      <c r="J40" s="18">
        <f>Fantarose!V7</f>
        <v>550</v>
      </c>
      <c r="K40" s="43"/>
      <c r="L40" s="22"/>
    </row>
    <row r="41" spans="1:12" ht="19.5" customHeight="1">
      <c r="A41" s="18" t="str">
        <f>Fantarose!M8</f>
        <v>SAMUEL</v>
      </c>
      <c r="B41" s="25" t="s">
        <v>37</v>
      </c>
      <c r="C41" s="18" t="str">
        <f>Fantarose!O8</f>
        <v>INTER</v>
      </c>
      <c r="D41" s="18">
        <f>Fantarose!P8</f>
        <v>450</v>
      </c>
      <c r="E41" s="24"/>
      <c r="F41" s="22"/>
      <c r="G41" s="18" t="str">
        <f>Fantarose!S8</f>
        <v>GAMBERINI</v>
      </c>
      <c r="H41" s="25" t="s">
        <v>37</v>
      </c>
      <c r="I41" s="18" t="str">
        <f>Fantarose!U8</f>
        <v>FIORENTINA</v>
      </c>
      <c r="J41" s="18">
        <f>Fantarose!V8</f>
        <v>550</v>
      </c>
      <c r="K41" s="22"/>
      <c r="L41" s="22"/>
    </row>
    <row r="42" spans="1:12" ht="19.5" customHeight="1">
      <c r="A42" s="18" t="str">
        <f>Fantarose!M9</f>
        <v>LEGROTTAGLIE</v>
      </c>
      <c r="B42" s="23" t="s">
        <v>37</v>
      </c>
      <c r="C42" s="18" t="str">
        <f>Fantarose!O9</f>
        <v>JUVENTUS</v>
      </c>
      <c r="D42" s="18">
        <f>Fantarose!P9</f>
        <v>300</v>
      </c>
      <c r="E42" s="24"/>
      <c r="F42" s="22"/>
      <c r="G42" s="18" t="str">
        <f>Fantarose!S9</f>
        <v>BIAVA</v>
      </c>
      <c r="H42" s="25" t="s">
        <v>37</v>
      </c>
      <c r="I42" s="18" t="str">
        <f>Fantarose!U9</f>
        <v>LAZIO</v>
      </c>
      <c r="J42" s="18">
        <f>Fantarose!V9</f>
        <v>350</v>
      </c>
      <c r="K42" s="22"/>
      <c r="L42" s="22"/>
    </row>
    <row r="43" spans="1:12" ht="19.5" customHeight="1">
      <c r="A43" s="18" t="str">
        <f>Fantarose!M10</f>
        <v>PAPASTATHOPOULOS</v>
      </c>
      <c r="B43" s="23" t="s">
        <v>37</v>
      </c>
      <c r="C43" s="18" t="str">
        <f>Fantarose!O10</f>
        <v>MILAN</v>
      </c>
      <c r="D43" s="18">
        <f>Fantarose!P10</f>
        <v>650</v>
      </c>
      <c r="E43" s="24"/>
      <c r="F43" s="22"/>
      <c r="G43" s="18" t="str">
        <f>Fantarose!S10</f>
        <v>GUSTAVO</v>
      </c>
      <c r="H43" s="25" t="s">
        <v>37</v>
      </c>
      <c r="I43" s="18" t="str">
        <f>Fantarose!U10</f>
        <v>LECCE</v>
      </c>
      <c r="J43" s="18">
        <f>Fantarose!V10</f>
        <v>300</v>
      </c>
      <c r="K43" s="22"/>
      <c r="L43" s="22"/>
    </row>
    <row r="44" spans="1:12" ht="19.5" customHeight="1">
      <c r="A44" s="18" t="str">
        <f>Fantarose!M11</f>
        <v>LUCARELLI A.</v>
      </c>
      <c r="B44" s="25" t="s">
        <v>37</v>
      </c>
      <c r="C44" s="18" t="str">
        <f>Fantarose!O11</f>
        <v>PARMA</v>
      </c>
      <c r="D44" s="18">
        <f>Fantarose!P11</f>
        <v>350</v>
      </c>
      <c r="E44" s="24"/>
      <c r="F44" s="22"/>
      <c r="G44" s="18" t="str">
        <f>Fantarose!S11</f>
        <v>NESTA</v>
      </c>
      <c r="H44" s="23" t="s">
        <v>37</v>
      </c>
      <c r="I44" s="18" t="str">
        <f>Fantarose!U11</f>
        <v>MILAN</v>
      </c>
      <c r="J44" s="18">
        <f>Fantarose!V11</f>
        <v>700</v>
      </c>
      <c r="K44" s="22"/>
      <c r="L44" s="22"/>
    </row>
    <row r="45" spans="1:12" ht="19.5" customHeight="1">
      <c r="A45" s="18" t="str">
        <f>Fantarose!M12</f>
        <v>RIISE</v>
      </c>
      <c r="B45" s="23" t="s">
        <v>37</v>
      </c>
      <c r="C45" s="18" t="str">
        <f>Fantarose!O12</f>
        <v>ROMA</v>
      </c>
      <c r="D45" s="18">
        <f>Fantarose!P12</f>
        <v>1000</v>
      </c>
      <c r="E45" s="24"/>
      <c r="F45" s="22"/>
      <c r="G45" s="18" t="str">
        <f>Fantarose!S12</f>
        <v>YEPES</v>
      </c>
      <c r="H45" s="25" t="s">
        <v>37</v>
      </c>
      <c r="I45" s="18" t="str">
        <f>Fantarose!U12</f>
        <v>MILAN</v>
      </c>
      <c r="J45" s="18">
        <f>Fantarose!V12</f>
        <v>300</v>
      </c>
      <c r="K45" s="22"/>
      <c r="L45" s="22"/>
    </row>
    <row r="46" spans="1:12" ht="19.5" customHeight="1">
      <c r="A46" s="18" t="str">
        <f>Fantarose!M13</f>
        <v>BURDISSO N.</v>
      </c>
      <c r="B46" s="23" t="s">
        <v>37</v>
      </c>
      <c r="C46" s="18" t="str">
        <f>Fantarose!O13</f>
        <v>ROMA</v>
      </c>
      <c r="D46" s="18">
        <f>Fantarose!P13</f>
        <v>600</v>
      </c>
      <c r="E46" s="24"/>
      <c r="F46" s="22"/>
      <c r="G46" s="18" t="str">
        <f>Fantarose!S13</f>
        <v>BALZARETTI</v>
      </c>
      <c r="H46" s="25" t="s">
        <v>37</v>
      </c>
      <c r="I46" s="18" t="str">
        <f>Fantarose!U13</f>
        <v>PALERMO</v>
      </c>
      <c r="J46" s="18">
        <f>Fantarose!V13</f>
        <v>1350</v>
      </c>
      <c r="K46" s="45"/>
      <c r="L46" s="22"/>
    </row>
    <row r="47" spans="1:12" ht="19.5" customHeight="1">
      <c r="A47" s="18" t="str">
        <f>Fantarose!M14</f>
        <v>CUADRADO</v>
      </c>
      <c r="B47" s="23" t="s">
        <v>37</v>
      </c>
      <c r="C47" s="18" t="str">
        <f>Fantarose!O14</f>
        <v>UDINESE</v>
      </c>
      <c r="D47" s="18">
        <f>Fantarose!P14</f>
        <v>200</v>
      </c>
      <c r="E47" s="46">
        <f>SUM(D40:D47)</f>
        <v>5050</v>
      </c>
      <c r="F47" s="22"/>
      <c r="G47" s="18" t="str">
        <f>Fantarose!S14</f>
        <v>GASTALDELLO</v>
      </c>
      <c r="H47" s="23" t="s">
        <v>37</v>
      </c>
      <c r="I47" s="18" t="str">
        <f>Fantarose!U14</f>
        <v>SAMPDORIA</v>
      </c>
      <c r="J47" s="18">
        <f>Fantarose!V14</f>
        <v>300</v>
      </c>
      <c r="K47" s="38">
        <f>SUM(J40:J47)</f>
        <v>4400</v>
      </c>
      <c r="L47" s="22"/>
    </row>
    <row r="48" spans="1:12" ht="19.5" customHeight="1">
      <c r="A48" s="18" t="str">
        <f>Fantarose!M15</f>
        <v>LEDESMA P.</v>
      </c>
      <c r="B48" s="25" t="s">
        <v>64</v>
      </c>
      <c r="C48" s="18" t="str">
        <f>Fantarose!O15</f>
        <v>CATANIA</v>
      </c>
      <c r="D48" s="18">
        <f>Fantarose!P15</f>
        <v>300</v>
      </c>
      <c r="E48" s="24"/>
      <c r="F48" s="22"/>
      <c r="G48" s="18" t="str">
        <f>Fantarose!S15</f>
        <v>CONTI</v>
      </c>
      <c r="H48" s="25" t="s">
        <v>64</v>
      </c>
      <c r="I48" s="18" t="str">
        <f>Fantarose!U15</f>
        <v>CAGLIARI</v>
      </c>
      <c r="J48" s="18">
        <f>Fantarose!V15</f>
        <v>450</v>
      </c>
      <c r="K48" s="22"/>
      <c r="L48" s="22"/>
    </row>
    <row r="49" spans="1:12" ht="19.5" customHeight="1">
      <c r="A49" s="18" t="str">
        <f>Fantarose!M16</f>
        <v>D'AGOSTINO</v>
      </c>
      <c r="B49" s="25" t="s">
        <v>64</v>
      </c>
      <c r="C49" s="18" t="str">
        <f>Fantarose!O16</f>
        <v>FIORENTINA</v>
      </c>
      <c r="D49" s="18">
        <f>Fantarose!P16</f>
        <v>3500</v>
      </c>
      <c r="E49" s="24"/>
      <c r="F49" s="22"/>
      <c r="G49" s="18" t="str">
        <f>Fantarose!S16</f>
        <v>BIAGIANTI</v>
      </c>
      <c r="H49" s="25" t="s">
        <v>64</v>
      </c>
      <c r="I49" s="18" t="str">
        <f>Fantarose!U16</f>
        <v>CATANIA</v>
      </c>
      <c r="J49" s="18">
        <f>Fantarose!V16</f>
        <v>450</v>
      </c>
      <c r="K49" s="22"/>
      <c r="L49" s="22"/>
    </row>
    <row r="50" spans="1:12" ht="19.5" customHeight="1">
      <c r="A50" s="18" t="str">
        <f>Fantarose!M17</f>
        <v>ROSSI Ma.</v>
      </c>
      <c r="B50" s="23" t="s">
        <v>64</v>
      </c>
      <c r="C50" s="18" t="str">
        <f>Fantarose!O17</f>
        <v>GENOA</v>
      </c>
      <c r="D50" s="18">
        <f>Fantarose!P17</f>
        <v>300</v>
      </c>
      <c r="E50" s="24"/>
      <c r="F50" s="22"/>
      <c r="G50" s="18" t="str">
        <f>Fantarose!S17</f>
        <v>SCULLI</v>
      </c>
      <c r="H50" s="25" t="s">
        <v>64</v>
      </c>
      <c r="I50" s="18" t="str">
        <f>Fantarose!U17</f>
        <v>GENOA</v>
      </c>
      <c r="J50" s="18">
        <f>Fantarose!V17</f>
        <v>200</v>
      </c>
      <c r="K50" s="45"/>
      <c r="L50" s="22"/>
    </row>
    <row r="51" spans="1:12" ht="19.5" customHeight="1">
      <c r="A51" s="18" t="str">
        <f>Fantarose!M18</f>
        <v>CAMBIASSO</v>
      </c>
      <c r="B51" s="25" t="s">
        <v>64</v>
      </c>
      <c r="C51" s="18" t="str">
        <f>Fantarose!O18</f>
        <v>INTER</v>
      </c>
      <c r="D51" s="18">
        <f>Fantarose!P18</f>
        <v>1000</v>
      </c>
      <c r="E51" s="24"/>
      <c r="F51" s="22"/>
      <c r="G51" s="18" t="str">
        <f>Fantarose!S18</f>
        <v>SNEIJDER</v>
      </c>
      <c r="H51" s="25" t="s">
        <v>64</v>
      </c>
      <c r="I51" s="18" t="str">
        <f>Fantarose!U18</f>
        <v>INTER</v>
      </c>
      <c r="J51" s="18">
        <f>Fantarose!V18</f>
        <v>9350</v>
      </c>
      <c r="K51" s="22"/>
      <c r="L51" s="22"/>
    </row>
    <row r="52" spans="1:12" ht="19.5" customHeight="1">
      <c r="A52" s="18" t="str">
        <f>Fantarose!M19</f>
        <v>ZANETTI J.</v>
      </c>
      <c r="B52" s="23" t="s">
        <v>64</v>
      </c>
      <c r="C52" s="18" t="str">
        <f>Fantarose!O19</f>
        <v>INTER</v>
      </c>
      <c r="D52" s="18">
        <f>Fantarose!P19</f>
        <v>1250</v>
      </c>
      <c r="E52" s="24"/>
      <c r="F52" s="22"/>
      <c r="G52" s="18" t="str">
        <f>Fantarose!S19</f>
        <v>PEPE</v>
      </c>
      <c r="H52" s="25" t="s">
        <v>64</v>
      </c>
      <c r="I52" s="18" t="str">
        <f>Fantarose!U19</f>
        <v>JUVENTUS</v>
      </c>
      <c r="J52" s="18">
        <f>Fantarose!V19</f>
        <v>3750</v>
      </c>
      <c r="K52" s="22"/>
      <c r="L52" s="22"/>
    </row>
    <row r="53" spans="1:12" ht="19.5" customHeight="1">
      <c r="A53" s="18" t="str">
        <f>Fantarose!M20</f>
        <v>BOATENG</v>
      </c>
      <c r="B53" s="25" t="s">
        <v>64</v>
      </c>
      <c r="C53" s="18" t="str">
        <f>Fantarose!O20</f>
        <v>MILAN</v>
      </c>
      <c r="D53" s="18">
        <f>Fantarose!P20</f>
        <v>500</v>
      </c>
      <c r="E53" s="24"/>
      <c r="F53" s="22"/>
      <c r="G53" s="18" t="str">
        <f>Fantarose!S20</f>
        <v>PIATTI</v>
      </c>
      <c r="H53" s="23" t="s">
        <v>64</v>
      </c>
      <c r="I53" s="18" t="str">
        <f>Fantarose!U20</f>
        <v>LECCE</v>
      </c>
      <c r="J53" s="18">
        <f>Fantarose!V20</f>
        <v>850</v>
      </c>
      <c r="K53" s="22"/>
      <c r="L53" s="22"/>
    </row>
    <row r="54" spans="1:12" ht="19.5" customHeight="1">
      <c r="A54" s="18" t="str">
        <f>Fantarose!M21</f>
        <v>DZEMAILI</v>
      </c>
      <c r="B54" s="25" t="s">
        <v>64</v>
      </c>
      <c r="C54" s="18" t="str">
        <f>Fantarose!O21</f>
        <v>PARMA</v>
      </c>
      <c r="D54" s="18">
        <f>Fantarose!P21</f>
        <v>450</v>
      </c>
      <c r="E54" s="24"/>
      <c r="F54" s="22"/>
      <c r="G54" s="18" t="str">
        <f>Fantarose!S21</f>
        <v>DOSSENA</v>
      </c>
      <c r="H54" s="23" t="s">
        <v>64</v>
      </c>
      <c r="I54" s="18" t="str">
        <f>Fantarose!U21</f>
        <v>NAPOLI</v>
      </c>
      <c r="J54" s="18">
        <f>Fantarose!V21</f>
        <v>500</v>
      </c>
      <c r="K54" s="22"/>
      <c r="L54" s="22"/>
    </row>
    <row r="55" spans="1:12" ht="19.5" customHeight="1">
      <c r="A55" s="18" t="str">
        <f>Fantarose!M22</f>
        <v>PINZI</v>
      </c>
      <c r="B55" s="25" t="s">
        <v>64</v>
      </c>
      <c r="C55" s="18" t="str">
        <f>Fantarose!O22</f>
        <v>UDINESE</v>
      </c>
      <c r="D55" s="18">
        <f>Fantarose!P22</f>
        <v>350</v>
      </c>
      <c r="E55" s="46">
        <f>SUM(D48:D55)</f>
        <v>7650</v>
      </c>
      <c r="F55" s="22"/>
      <c r="G55" s="18" t="str">
        <f>Fantarose!S22</f>
        <v>CANDREVA</v>
      </c>
      <c r="H55" s="25" t="s">
        <v>64</v>
      </c>
      <c r="I55" s="18" t="str">
        <f>Fantarose!U22</f>
        <v>UDINESE</v>
      </c>
      <c r="J55" s="18">
        <f>Fantarose!V22</f>
        <v>1000</v>
      </c>
      <c r="K55" s="38">
        <f>SUM(J48:J55)</f>
        <v>16550</v>
      </c>
      <c r="L55" s="22"/>
    </row>
    <row r="56" spans="1:12" ht="19.5" customHeight="1">
      <c r="A56" s="18" t="str">
        <f>Fantarose!M23</f>
        <v>ACQUAFRESCA</v>
      </c>
      <c r="B56" s="25" t="s">
        <v>85</v>
      </c>
      <c r="C56" s="18" t="str">
        <f>Fantarose!O23</f>
        <v>CAGLIARI</v>
      </c>
      <c r="D56" s="18">
        <f>Fantarose!P23</f>
        <v>13200</v>
      </c>
      <c r="E56" s="24"/>
      <c r="F56" s="22"/>
      <c r="G56" s="18" t="str">
        <f>Fantarose!S23</f>
        <v>GHEZZAL</v>
      </c>
      <c r="H56" s="25" t="s">
        <v>85</v>
      </c>
      <c r="I56" s="18" t="str">
        <f>Fantarose!U23</f>
        <v>BARI</v>
      </c>
      <c r="J56" s="18">
        <f>Fantarose!V23</f>
        <v>900</v>
      </c>
      <c r="K56" s="22"/>
      <c r="L56" s="22"/>
    </row>
    <row r="57" spans="1:12" ht="19.5" customHeight="1">
      <c r="A57" s="18" t="str">
        <f>Fantarose!M24</f>
        <v>AMAURI</v>
      </c>
      <c r="B57" s="23" t="s">
        <v>85</v>
      </c>
      <c r="C57" s="18" t="str">
        <f>Fantarose!O24</f>
        <v>JUVENTUS</v>
      </c>
      <c r="D57" s="18">
        <f>Fantarose!P24</f>
        <v>14500</v>
      </c>
      <c r="E57" s="24"/>
      <c r="F57" s="22"/>
      <c r="G57" s="18" t="str">
        <f>Fantarose!S24</f>
        <v>PELLISSIER</v>
      </c>
      <c r="H57" s="25" t="s">
        <v>85</v>
      </c>
      <c r="I57" s="18" t="str">
        <f>Fantarose!U24</f>
        <v>CHIEVO</v>
      </c>
      <c r="J57" s="18">
        <f>Fantarose!V24</f>
        <v>11050</v>
      </c>
      <c r="K57" s="22"/>
      <c r="L57" s="22"/>
    </row>
    <row r="58" spans="1:12" ht="19.5" customHeight="1">
      <c r="A58" s="18" t="str">
        <f>Fantarose!M25</f>
        <v>TREZEGUET</v>
      </c>
      <c r="B58" s="25" t="s">
        <v>85</v>
      </c>
      <c r="C58" s="18">
        <f>Fantarose!O25</f>
        <v>0</v>
      </c>
      <c r="D58" s="18">
        <f>Fantarose!P25</f>
        <v>900</v>
      </c>
      <c r="E58" s="24"/>
      <c r="F58" s="22"/>
      <c r="G58" s="18" t="str">
        <f>Fantarose!S25</f>
        <v>BORRIELLO</v>
      </c>
      <c r="H58" s="25" t="s">
        <v>85</v>
      </c>
      <c r="I58" s="18" t="str">
        <f>Fantarose!U25</f>
        <v>MILAN</v>
      </c>
      <c r="J58" s="18">
        <f>Fantarose!V25</f>
        <v>1350</v>
      </c>
      <c r="K58" s="22"/>
      <c r="L58" s="22"/>
    </row>
    <row r="59" spans="1:12" ht="19.5" customHeight="1">
      <c r="A59" s="18" t="str">
        <f>Fantarose!M26</f>
        <v>CORVIA</v>
      </c>
      <c r="B59" s="23" t="s">
        <v>85</v>
      </c>
      <c r="C59" s="18" t="str">
        <f>Fantarose!O26</f>
        <v>LECCE</v>
      </c>
      <c r="D59" s="18">
        <f>Fantarose!P26</f>
        <v>5100</v>
      </c>
      <c r="E59" s="24"/>
      <c r="F59" s="22"/>
      <c r="G59" s="18" t="str">
        <f>Fantarose!S26</f>
        <v>LAVEZZI</v>
      </c>
      <c r="H59" s="25" t="s">
        <v>85</v>
      </c>
      <c r="I59" s="18" t="str">
        <f>Fantarose!U26</f>
        <v>NAPOLI</v>
      </c>
      <c r="J59" s="18">
        <f>Fantarose!V26</f>
        <v>8000</v>
      </c>
      <c r="K59" s="22"/>
      <c r="L59" s="22"/>
    </row>
    <row r="60" spans="1:12" ht="19.5" customHeight="1">
      <c r="A60" s="18" t="str">
        <f>Fantarose!M27</f>
        <v>CAVANI</v>
      </c>
      <c r="B60" s="23" t="s">
        <v>85</v>
      </c>
      <c r="C60" s="18" t="str">
        <f>Fantarose!O27</f>
        <v>NAPOLI</v>
      </c>
      <c r="D60" s="18">
        <f>Fantarose!P27</f>
        <v>850</v>
      </c>
      <c r="E60" s="24"/>
      <c r="F60" s="22"/>
      <c r="G60" s="18" t="str">
        <f>Fantarose!S27</f>
        <v>LUCARELLI C.</v>
      </c>
      <c r="H60" s="25" t="s">
        <v>85</v>
      </c>
      <c r="I60" s="18" t="str">
        <f>Fantarose!U27</f>
        <v>NAPOLI</v>
      </c>
      <c r="J60" s="18">
        <f>Fantarose!V27</f>
        <v>1450</v>
      </c>
      <c r="K60" s="22"/>
      <c r="L60" s="22"/>
    </row>
    <row r="61" spans="1:12" ht="19.5" customHeight="1">
      <c r="A61" s="18" t="str">
        <f>Fantarose!M28</f>
        <v>BOJINOV</v>
      </c>
      <c r="B61" s="23" t="s">
        <v>85</v>
      </c>
      <c r="C61" s="18" t="str">
        <f>Fantarose!O28</f>
        <v>PARMA</v>
      </c>
      <c r="D61" s="18">
        <f>Fantarose!P28</f>
        <v>850</v>
      </c>
      <c r="E61" s="49">
        <f>SUM(D56:D61)</f>
        <v>35400</v>
      </c>
      <c r="F61" s="22"/>
      <c r="G61" s="18" t="str">
        <f>Fantarose!S28</f>
        <v>CRESPO</v>
      </c>
      <c r="H61" s="25" t="s">
        <v>85</v>
      </c>
      <c r="I61" s="18" t="str">
        <f>Fantarose!U28</f>
        <v>PARMA</v>
      </c>
      <c r="J61" s="18">
        <f>Fantarose!V28</f>
        <v>600</v>
      </c>
      <c r="K61" s="38">
        <f>SUM(J56:J61)</f>
        <v>23350</v>
      </c>
      <c r="L61" s="22"/>
    </row>
    <row r="62" spans="1:12" ht="23.25">
      <c r="A62" s="379" t="s">
        <v>99</v>
      </c>
      <c r="B62" s="379"/>
      <c r="C62" s="3"/>
      <c r="D62" s="54" t="s">
        <v>100</v>
      </c>
      <c r="E62" s="51">
        <f>(E61+E55+E47+E39+C62)-C63</f>
        <v>52150</v>
      </c>
      <c r="F62" s="52">
        <f>E62/1936.27</f>
        <v>26.933227287516722</v>
      </c>
      <c r="G62" s="379" t="s">
        <v>99</v>
      </c>
      <c r="H62" s="379"/>
      <c r="I62" s="3"/>
      <c r="J62" s="50" t="s">
        <v>100</v>
      </c>
      <c r="K62" s="51">
        <f>(K61+K55+K47+K39+I62)-I63</f>
        <v>46800</v>
      </c>
      <c r="L62" s="52">
        <f>K62/1936.27</f>
        <v>24.17018287738797</v>
      </c>
    </row>
    <row r="63" spans="1:12" ht="15">
      <c r="A63" s="372" t="s">
        <v>101</v>
      </c>
      <c r="B63" s="372"/>
      <c r="C63" s="3"/>
      <c r="D63" s="56" t="s">
        <v>102</v>
      </c>
      <c r="E63" s="57">
        <f>80000-E62</f>
        <v>27850</v>
      </c>
      <c r="F63" s="58">
        <f>E63/1936.27</f>
        <v>14.383324639642199</v>
      </c>
      <c r="G63" s="372" t="s">
        <v>101</v>
      </c>
      <c r="H63" s="372"/>
      <c r="I63" s="3"/>
      <c r="J63" s="56" t="s">
        <v>102</v>
      </c>
      <c r="K63" s="57">
        <f>80000-K62</f>
        <v>33200</v>
      </c>
      <c r="L63" s="58">
        <f>K63/1936.27</f>
        <v>17.14636904977095</v>
      </c>
    </row>
    <row r="66" spans="1:12" ht="48.75" customHeight="1">
      <c r="A66" s="380" t="str">
        <f>Fantarose!Y1</f>
        <v>ALBATROS</v>
      </c>
      <c r="B66" s="380"/>
      <c r="C66" s="381" t="str">
        <f>Fantarose!AA1</f>
        <v>Tel.: casa 089 852597                        ufficio:  089 853480   cell.3335831667</v>
      </c>
      <c r="D66" s="381"/>
      <c r="E66" s="1"/>
      <c r="F66" s="1"/>
      <c r="G66" s="380" t="str">
        <f>Fantarose!A37</f>
        <v>SONO CONTRO#3#</v>
      </c>
      <c r="H66" s="380"/>
      <c r="I66" s="392" t="str">
        <f>Fantarose!C37</f>
        <v>    Tel.:  339 2161435</v>
      </c>
      <c r="J66" s="392"/>
      <c r="K66" s="68"/>
      <c r="L66" s="6"/>
    </row>
    <row r="67" spans="1:12" ht="34.5" customHeight="1">
      <c r="A67" s="376" t="str">
        <f>Fantarose!Y2</f>
        <v>Peppe Liguori</v>
      </c>
      <c r="B67" s="376"/>
      <c r="C67" s="377" t="str">
        <f>Fantarose!AA2</f>
        <v>peppeliguori@live.it</v>
      </c>
      <c r="D67" s="377"/>
      <c r="E67" s="1"/>
      <c r="F67" s="1"/>
      <c r="G67" s="376" t="str">
        <f>Fantarose!A38</f>
        <v>ALFONSO DI LIETO </v>
      </c>
      <c r="H67" s="376"/>
      <c r="I67" s="406" t="str">
        <f>Fantarose!C38</f>
        <v>dilieto@gmail.com</v>
      </c>
      <c r="J67" s="406"/>
      <c r="K67" s="69"/>
      <c r="L67" s="70"/>
    </row>
    <row r="68" spans="1:12" ht="19.5" customHeight="1">
      <c r="A68" s="15" t="s">
        <v>19</v>
      </c>
      <c r="B68" s="12" t="s">
        <v>20</v>
      </c>
      <c r="C68" s="353" t="s">
        <v>21</v>
      </c>
      <c r="D68" s="16" t="s">
        <v>23</v>
      </c>
      <c r="E68" s="1"/>
      <c r="F68" s="1"/>
      <c r="G68" s="15" t="s">
        <v>19</v>
      </c>
      <c r="H68" s="12" t="s">
        <v>20</v>
      </c>
      <c r="I68" s="353" t="s">
        <v>21</v>
      </c>
      <c r="J68" s="73" t="s">
        <v>22</v>
      </c>
      <c r="K68" s="10"/>
      <c r="L68" s="2"/>
    </row>
    <row r="69" spans="1:12" ht="19.5" customHeight="1">
      <c r="A69" s="18" t="str">
        <f>Fantarose!Y4</f>
        <v>ABBIATI</v>
      </c>
      <c r="B69" s="25" t="s">
        <v>24</v>
      </c>
      <c r="C69" s="18" t="str">
        <f>Fantarose!AA4</f>
        <v>MILAN</v>
      </c>
      <c r="D69" s="18">
        <f>Fantarose!AB4</f>
        <v>4000</v>
      </c>
      <c r="E69" s="22"/>
      <c r="F69" s="22"/>
      <c r="G69" s="18" t="str">
        <f>Fantarose!A40</f>
        <v>SERENI</v>
      </c>
      <c r="H69" s="25" t="s">
        <v>24</v>
      </c>
      <c r="I69" s="18" t="str">
        <f>Fantarose!C40</f>
        <v>BRESCIA</v>
      </c>
      <c r="J69" s="18">
        <f>Fantarose!D40</f>
        <v>500</v>
      </c>
      <c r="K69" s="74"/>
      <c r="L69" s="2"/>
    </row>
    <row r="70" spans="1:12" ht="19.5" customHeight="1">
      <c r="A70" s="18" t="str">
        <f>Fantarose!Y5</f>
        <v>AMELIA</v>
      </c>
      <c r="B70" s="29" t="s">
        <v>24</v>
      </c>
      <c r="C70" s="18" t="str">
        <f>Fantarose!AA5</f>
        <v>MILAN</v>
      </c>
      <c r="D70" s="18">
        <f>Fantarose!AB5</f>
        <v>200</v>
      </c>
      <c r="E70" s="22"/>
      <c r="F70" s="22"/>
      <c r="G70" s="18" t="str">
        <f>Fantarose!A41</f>
        <v>BUFFON</v>
      </c>
      <c r="H70" s="29" t="s">
        <v>24</v>
      </c>
      <c r="I70" s="18" t="str">
        <f>Fantarose!C41</f>
        <v>JUVENTUS</v>
      </c>
      <c r="J70" s="18">
        <f>Fantarose!D41</f>
        <v>4000</v>
      </c>
      <c r="K70" s="74"/>
      <c r="L70" s="2"/>
    </row>
    <row r="71" spans="1:12" ht="19.5" customHeight="1">
      <c r="A71" s="18" t="str">
        <f>Fantarose!Y6</f>
        <v>ROMA</v>
      </c>
      <c r="B71" s="34" t="s">
        <v>24</v>
      </c>
      <c r="C71" s="18" t="str">
        <f>Fantarose!AA6</f>
        <v>MILAN</v>
      </c>
      <c r="D71" s="18">
        <f>Fantarose!AB6</f>
        <v>50</v>
      </c>
      <c r="E71" s="38">
        <f>SUM(D69:D71)</f>
        <v>4250</v>
      </c>
      <c r="F71" s="22"/>
      <c r="G71" s="18" t="str">
        <f>Fantarose!A42</f>
        <v>HANDANOVIC</v>
      </c>
      <c r="H71" s="31" t="s">
        <v>24</v>
      </c>
      <c r="I71" s="18" t="str">
        <f>Fantarose!C42</f>
        <v>UDINESE</v>
      </c>
      <c r="J71" s="18">
        <f>Fantarose!D42</f>
        <v>750</v>
      </c>
      <c r="K71" s="77">
        <f>SUM(J69:J71)</f>
        <v>5250</v>
      </c>
      <c r="L71" s="2"/>
    </row>
    <row r="72" spans="1:12" ht="19.5" customHeight="1">
      <c r="A72" s="18" t="str">
        <f>Fantarose!Y7</f>
        <v>ARIAUDO</v>
      </c>
      <c r="B72" s="25" t="s">
        <v>37</v>
      </c>
      <c r="C72" s="18" t="str">
        <f>Fantarose!AA7</f>
        <v>CAGLIARI</v>
      </c>
      <c r="D72" s="18">
        <f>Fantarose!AB7</f>
        <v>250</v>
      </c>
      <c r="E72" s="43"/>
      <c r="F72" s="22"/>
      <c r="G72" s="18" t="str">
        <f>Fantarose!A43</f>
        <v>PORTANOVA</v>
      </c>
      <c r="H72" s="25" t="s">
        <v>37</v>
      </c>
      <c r="I72" s="18" t="str">
        <f>Fantarose!C43</f>
        <v>BOLOGNA</v>
      </c>
      <c r="J72" s="18">
        <f>Fantarose!D43</f>
        <v>250</v>
      </c>
      <c r="K72" s="74"/>
      <c r="L72" s="2"/>
    </row>
    <row r="73" spans="1:12" ht="19.5" customHeight="1">
      <c r="A73" s="18" t="str">
        <f>Fantarose!Y8</f>
        <v>ALVAREZ P.S.</v>
      </c>
      <c r="B73" s="25" t="s">
        <v>37</v>
      </c>
      <c r="C73" s="18" t="str">
        <f>Fantarose!AA8</f>
        <v>CATANIA</v>
      </c>
      <c r="D73" s="18">
        <f>Fantarose!AB8</f>
        <v>500</v>
      </c>
      <c r="E73" s="22"/>
      <c r="F73" s="22"/>
      <c r="G73" s="18" t="str">
        <f>Fantarose!A44</f>
        <v>FELIPE</v>
      </c>
      <c r="H73" s="25" t="s">
        <v>37</v>
      </c>
      <c r="I73" s="18" t="str">
        <f>Fantarose!C44</f>
        <v>FIORENTINA</v>
      </c>
      <c r="J73" s="18">
        <f>Fantarose!D44</f>
        <v>500</v>
      </c>
      <c r="K73" s="74"/>
      <c r="L73" s="2"/>
    </row>
    <row r="74" spans="1:12" ht="19.5" customHeight="1">
      <c r="A74" s="18" t="str">
        <f>Fantarose!Y9</f>
        <v>PELLEGRINO</v>
      </c>
      <c r="B74" s="23" t="s">
        <v>37</v>
      </c>
      <c r="C74" s="18" t="str">
        <f>Fantarose!AA9</f>
        <v>CESENA</v>
      </c>
      <c r="D74" s="18">
        <f>Fantarose!AB9</f>
        <v>150</v>
      </c>
      <c r="E74" s="22"/>
      <c r="F74" s="22"/>
      <c r="G74" s="18" t="str">
        <f>Fantarose!A45</f>
        <v>NATALI</v>
      </c>
      <c r="H74" s="25" t="s">
        <v>37</v>
      </c>
      <c r="I74" s="18" t="str">
        <f>Fantarose!C45</f>
        <v>FIORENTINA</v>
      </c>
      <c r="J74" s="18">
        <f>Fantarose!D45</f>
        <v>300</v>
      </c>
      <c r="K74" s="74"/>
      <c r="L74" s="2"/>
    </row>
    <row r="75" spans="1:12" ht="19.5" customHeight="1">
      <c r="A75" s="18" t="str">
        <f>Fantarose!Y10</f>
        <v>MORETTI</v>
      </c>
      <c r="B75" s="25" t="s">
        <v>37</v>
      </c>
      <c r="C75" s="18" t="str">
        <f>Fantarose!AA10</f>
        <v>GENOA</v>
      </c>
      <c r="D75" s="18">
        <f>Fantarose!AB10</f>
        <v>300</v>
      </c>
      <c r="E75" s="22"/>
      <c r="F75" s="22"/>
      <c r="G75" s="18" t="str">
        <f>Fantarose!A46</f>
        <v>CRISCITO</v>
      </c>
      <c r="H75" s="25" t="s">
        <v>37</v>
      </c>
      <c r="I75" s="18" t="str">
        <f>Fantarose!C46</f>
        <v>GENOA</v>
      </c>
      <c r="J75" s="18">
        <f>Fantarose!D46</f>
        <v>1050</v>
      </c>
      <c r="K75" s="74"/>
      <c r="L75" s="2"/>
    </row>
    <row r="76" spans="1:12" ht="19.5" customHeight="1">
      <c r="A76" s="18" t="str">
        <f>Fantarose!Y11</f>
        <v>SANTON</v>
      </c>
      <c r="B76" s="25" t="s">
        <v>37</v>
      </c>
      <c r="C76" s="18" t="str">
        <f>Fantarose!AA11</f>
        <v>INTER</v>
      </c>
      <c r="D76" s="18">
        <f>Fantarose!AB11</f>
        <v>600</v>
      </c>
      <c r="E76" s="22"/>
      <c r="F76" s="22"/>
      <c r="G76" s="18" t="str">
        <f>Fantarose!A47</f>
        <v>BOVO</v>
      </c>
      <c r="H76" s="23" t="s">
        <v>37</v>
      </c>
      <c r="I76" s="18" t="str">
        <f>Fantarose!C47</f>
        <v>PALERMO</v>
      </c>
      <c r="J76" s="18">
        <f>Fantarose!D47</f>
        <v>200</v>
      </c>
      <c r="K76" s="74"/>
      <c r="L76" s="2"/>
    </row>
    <row r="77" spans="1:12" ht="19.5" customHeight="1">
      <c r="A77" s="18" t="str">
        <f>Fantarose!Y12</f>
        <v>CHIELLINI</v>
      </c>
      <c r="B77" s="25" t="s">
        <v>37</v>
      </c>
      <c r="C77" s="18" t="str">
        <f>Fantarose!AA12</f>
        <v>JUVENTUS</v>
      </c>
      <c r="D77" s="18">
        <f>Fantarose!AB12</f>
        <v>1200</v>
      </c>
      <c r="E77" s="22"/>
      <c r="F77" s="22"/>
      <c r="G77" s="18" t="str">
        <f>Fantarose!A48</f>
        <v>ZACCARDO</v>
      </c>
      <c r="H77" s="25" t="s">
        <v>37</v>
      </c>
      <c r="I77" s="18" t="str">
        <f>Fantarose!C48</f>
        <v>PARMA</v>
      </c>
      <c r="J77" s="18">
        <f>Fantarose!D48</f>
        <v>750</v>
      </c>
      <c r="K77" s="74"/>
      <c r="L77" s="2"/>
    </row>
    <row r="78" spans="1:12" ht="19.5" customHeight="1">
      <c r="A78" s="18" t="str">
        <f>Fantarose!Y13</f>
        <v>CASSETTI</v>
      </c>
      <c r="B78" s="25" t="s">
        <v>37</v>
      </c>
      <c r="C78" s="18" t="str">
        <f>Fantarose!AA13</f>
        <v>ROMA</v>
      </c>
      <c r="D78" s="18">
        <f>Fantarose!AB13</f>
        <v>1000</v>
      </c>
      <c r="E78" s="45"/>
      <c r="F78" s="22"/>
      <c r="G78" s="18" t="str">
        <f>Fantarose!A49</f>
        <v>MEXES</v>
      </c>
      <c r="H78" s="25" t="s">
        <v>37</v>
      </c>
      <c r="I78" s="18" t="str">
        <f>Fantarose!C49</f>
        <v>ROMA</v>
      </c>
      <c r="J78" s="18">
        <f>Fantarose!D49</f>
        <v>850</v>
      </c>
      <c r="K78" s="2"/>
      <c r="L78" s="2"/>
    </row>
    <row r="79" spans="1:12" ht="19.5" customHeight="1">
      <c r="A79" s="18" t="str">
        <f>Fantarose!Y14</f>
        <v>ZAURI</v>
      </c>
      <c r="B79" s="25" t="s">
        <v>37</v>
      </c>
      <c r="C79" s="18" t="str">
        <f>Fantarose!AA14</f>
        <v>SAMPDORIA</v>
      </c>
      <c r="D79" s="18">
        <f>Fantarose!AB14</f>
        <v>250</v>
      </c>
      <c r="E79" s="38">
        <f>SUM(D72:D79)</f>
        <v>4250</v>
      </c>
      <c r="F79" s="22"/>
      <c r="G79" s="18" t="str">
        <f>Fantarose!A50</f>
        <v>DOMIZZI</v>
      </c>
      <c r="H79" s="23" t="s">
        <v>37</v>
      </c>
      <c r="I79" s="18" t="str">
        <f>Fantarose!C50</f>
        <v>UDINESE</v>
      </c>
      <c r="J79" s="18">
        <f>Fantarose!D50</f>
        <v>650</v>
      </c>
      <c r="K79" s="77">
        <f>SUM(J72:J79)</f>
        <v>4550</v>
      </c>
      <c r="L79" s="2"/>
    </row>
    <row r="80" spans="1:12" ht="19.5" customHeight="1">
      <c r="A80" s="18" t="str">
        <f>Fantarose!Y15</f>
        <v>ALMIRON</v>
      </c>
      <c r="B80" s="25" t="s">
        <v>64</v>
      </c>
      <c r="C80" s="18" t="str">
        <f>Fantarose!AA15</f>
        <v>BARI</v>
      </c>
      <c r="D80" s="18">
        <f>Fantarose!AB15</f>
        <v>1100</v>
      </c>
      <c r="E80" s="22"/>
      <c r="F80" s="22"/>
      <c r="G80" s="18" t="str">
        <f>Fantarose!A51</f>
        <v>GIACCHERINI</v>
      </c>
      <c r="H80" s="25" t="s">
        <v>64</v>
      </c>
      <c r="I80" s="18" t="str">
        <f>Fantarose!C51</f>
        <v>CESENA</v>
      </c>
      <c r="J80" s="18">
        <f>Fantarose!D51</f>
        <v>2000</v>
      </c>
      <c r="K80" s="74"/>
      <c r="L80" s="2"/>
    </row>
    <row r="81" spans="1:12" ht="19.5" customHeight="1">
      <c r="A81" s="18" t="str">
        <f>Fantarose!Y16</f>
        <v>ALVAREZ E. A.</v>
      </c>
      <c r="B81" s="25" t="s">
        <v>64</v>
      </c>
      <c r="C81" s="18" t="str">
        <f>Fantarose!AA16</f>
        <v>BARI</v>
      </c>
      <c r="D81" s="18">
        <f>Fantarose!AB16</f>
        <v>500</v>
      </c>
      <c r="E81" s="22"/>
      <c r="F81" s="22"/>
      <c r="G81" s="18" t="str">
        <f>Fantarose!A52</f>
        <v>SCHELOTTO</v>
      </c>
      <c r="H81" s="25" t="s">
        <v>64</v>
      </c>
      <c r="I81" s="18" t="str">
        <f>Fantarose!C52</f>
        <v>CESENA</v>
      </c>
      <c r="J81" s="18">
        <f>Fantarose!D52</f>
        <v>1700</v>
      </c>
      <c r="K81" s="74"/>
      <c r="L81" s="2"/>
    </row>
    <row r="82" spans="1:12" ht="19.5" customHeight="1">
      <c r="A82" s="18" t="str">
        <f>Fantarose!Y17</f>
        <v>PINARDI</v>
      </c>
      <c r="B82" s="25" t="s">
        <v>64</v>
      </c>
      <c r="C82" s="18" t="str">
        <f>Fantarose!AA17</f>
        <v>CAGLIARI</v>
      </c>
      <c r="D82" s="18">
        <f>Fantarose!AB17</f>
        <v>300</v>
      </c>
      <c r="E82" s="45"/>
      <c r="F82" s="22"/>
      <c r="G82" s="18" t="str">
        <f>Fantarose!A53</f>
        <v>STANKOVIC</v>
      </c>
      <c r="H82" s="23" t="s">
        <v>64</v>
      </c>
      <c r="I82" s="18" t="str">
        <f>Fantarose!C53</f>
        <v>INTER</v>
      </c>
      <c r="J82" s="18">
        <f>Fantarose!D53</f>
        <v>500</v>
      </c>
      <c r="K82" s="74"/>
      <c r="L82" s="2"/>
    </row>
    <row r="83" spans="1:12" ht="19.5" customHeight="1">
      <c r="A83" s="18" t="str">
        <f>Fantarose!Y18</f>
        <v>CARBONI</v>
      </c>
      <c r="B83" s="23" t="s">
        <v>64</v>
      </c>
      <c r="C83" s="18" t="str">
        <f>Fantarose!AA18</f>
        <v>CATANIA</v>
      </c>
      <c r="D83" s="18">
        <f>Fantarose!AB18</f>
        <v>400</v>
      </c>
      <c r="E83" s="22"/>
      <c r="F83" s="22"/>
      <c r="G83" s="18" t="str">
        <f>Fantarose!A54</f>
        <v>MARTINEZ J.</v>
      </c>
      <c r="H83" s="25" t="s">
        <v>64</v>
      </c>
      <c r="I83" s="18" t="str">
        <f>Fantarose!C54</f>
        <v>JUVENTUS</v>
      </c>
      <c r="J83" s="18">
        <f>Fantarose!D54</f>
        <v>1500</v>
      </c>
      <c r="K83" s="74"/>
      <c r="L83" s="2"/>
    </row>
    <row r="84" spans="1:12" ht="19.5" customHeight="1">
      <c r="A84" s="18" t="str">
        <f>Fantarose!Y19</f>
        <v>BOGLIACINO</v>
      </c>
      <c r="B84" s="25" t="s">
        <v>64</v>
      </c>
      <c r="C84" s="18" t="str">
        <f>Fantarose!AA19</f>
        <v>CHIEVO</v>
      </c>
      <c r="D84" s="18">
        <f>Fantarose!AB19</f>
        <v>750</v>
      </c>
      <c r="E84" s="22"/>
      <c r="F84" s="22"/>
      <c r="G84" s="18" t="str">
        <f>Fantarose!A55</f>
        <v>PIRLO</v>
      </c>
      <c r="H84" s="25" t="s">
        <v>64</v>
      </c>
      <c r="I84" s="18" t="str">
        <f>Fantarose!C55</f>
        <v>MILAN</v>
      </c>
      <c r="J84" s="18">
        <f>Fantarose!D55</f>
        <v>300</v>
      </c>
      <c r="K84" s="74"/>
      <c r="L84" s="2"/>
    </row>
    <row r="85" spans="1:12" ht="19.5" customHeight="1">
      <c r="A85" s="18" t="str">
        <f>Fantarose!Y20</f>
        <v>PALLADINO</v>
      </c>
      <c r="B85" s="25" t="s">
        <v>64</v>
      </c>
      <c r="C85" s="18" t="str">
        <f>Fantarose!AA20</f>
        <v>GENOA</v>
      </c>
      <c r="D85" s="18">
        <f>Fantarose!AB20</f>
        <v>750</v>
      </c>
      <c r="E85" s="22"/>
      <c r="F85" s="22"/>
      <c r="G85" s="18" t="str">
        <f>Fantarose!A56</f>
        <v>PERROTTA</v>
      </c>
      <c r="H85" s="25" t="s">
        <v>64</v>
      </c>
      <c r="I85" s="18" t="str">
        <f>Fantarose!C56</f>
        <v>ROMA</v>
      </c>
      <c r="J85" s="18">
        <f>Fantarose!D56</f>
        <v>650</v>
      </c>
      <c r="K85" s="74"/>
      <c r="L85" s="2"/>
    </row>
    <row r="86" spans="1:12" ht="19.5" customHeight="1">
      <c r="A86" s="18" t="str">
        <f>Fantarose!Y21</f>
        <v>THIAGO MOTTA</v>
      </c>
      <c r="B86" s="25" t="s">
        <v>64</v>
      </c>
      <c r="C86" s="18" t="str">
        <f>Fantarose!AA21</f>
        <v>INTER</v>
      </c>
      <c r="D86" s="18">
        <f>Fantarose!AB21</f>
        <v>1000</v>
      </c>
      <c r="E86" s="22"/>
      <c r="F86" s="22"/>
      <c r="G86" s="18" t="str">
        <f>Fantarose!A57</f>
        <v>PIZARRO</v>
      </c>
      <c r="H86" s="25" t="s">
        <v>64</v>
      </c>
      <c r="I86" s="18" t="str">
        <f>Fantarose!C57</f>
        <v>ROMA</v>
      </c>
      <c r="J86" s="18">
        <f>Fantarose!D57</f>
        <v>2100</v>
      </c>
      <c r="K86" s="74"/>
      <c r="L86" s="2"/>
    </row>
    <row r="87" spans="1:12" ht="19.5" customHeight="1">
      <c r="A87" s="18" t="str">
        <f>Fantarose!Y22</f>
        <v>LANZAFAME</v>
      </c>
      <c r="B87" s="23" t="s">
        <v>64</v>
      </c>
      <c r="C87" s="18" t="str">
        <f>Fantarose!AA22</f>
        <v>JUVENTUS</v>
      </c>
      <c r="D87" s="18">
        <f>Fantarose!AB22</f>
        <v>2700</v>
      </c>
      <c r="E87" s="38">
        <f>SUM(D80:D87)</f>
        <v>7500</v>
      </c>
      <c r="F87" s="22"/>
      <c r="G87" s="18" t="str">
        <f>Fantarose!A58</f>
        <v>PALOMBO</v>
      </c>
      <c r="H87" s="25" t="s">
        <v>64</v>
      </c>
      <c r="I87" s="18" t="str">
        <f>Fantarose!C58</f>
        <v>SAMPDORIA</v>
      </c>
      <c r="J87" s="18">
        <f>Fantarose!D58</f>
        <v>450</v>
      </c>
      <c r="K87" s="82">
        <f>SUM(J80:J87)</f>
        <v>9200</v>
      </c>
      <c r="L87" s="2"/>
    </row>
    <row r="88" spans="1:12" ht="19.5" customHeight="1">
      <c r="A88" s="18" t="str">
        <f>Fantarose!Y23</f>
        <v>CASTILLO</v>
      </c>
      <c r="B88" s="25" t="s">
        <v>85</v>
      </c>
      <c r="C88" s="18" t="str">
        <f>Fantarose!AA23</f>
        <v>BARI</v>
      </c>
      <c r="D88" s="18">
        <f>Fantarose!AB23</f>
        <v>550</v>
      </c>
      <c r="E88" s="22"/>
      <c r="F88" s="22"/>
      <c r="G88" s="18" t="str">
        <f>Fantarose!A59</f>
        <v>MUTU</v>
      </c>
      <c r="H88" s="25" t="s">
        <v>85</v>
      </c>
      <c r="I88" s="18" t="str">
        <f>Fantarose!C59</f>
        <v>FIORENTINA</v>
      </c>
      <c r="J88" s="18">
        <f>Fantarose!D59</f>
        <v>6000</v>
      </c>
      <c r="K88" s="74"/>
      <c r="L88" s="2"/>
    </row>
    <row r="89" spans="1:12" ht="19.5" customHeight="1">
      <c r="A89" s="18" t="str">
        <f>Fantarose!Y24</f>
        <v>KUTUZOV</v>
      </c>
      <c r="B89" s="25" t="s">
        <v>85</v>
      </c>
      <c r="C89" s="18" t="str">
        <f>Fantarose!AA24</f>
        <v>BARI</v>
      </c>
      <c r="D89" s="18">
        <f>Fantarose!AB24</f>
        <v>8500</v>
      </c>
      <c r="E89" s="22"/>
      <c r="F89" s="22"/>
      <c r="G89" s="18" t="str">
        <f>Fantarose!A60</f>
        <v>FLOCCARI</v>
      </c>
      <c r="H89" s="25" t="s">
        <v>85</v>
      </c>
      <c r="I89" s="18" t="str">
        <f>Fantarose!C60</f>
        <v>LAZIO</v>
      </c>
      <c r="J89" s="18">
        <f>Fantarose!D60</f>
        <v>8650</v>
      </c>
      <c r="K89" s="74"/>
      <c r="L89" s="2"/>
    </row>
    <row r="90" spans="1:12" ht="19.5" customHeight="1">
      <c r="A90" s="18" t="str">
        <f>Fantarose!Y25</f>
        <v>EDER</v>
      </c>
      <c r="B90" s="25" t="s">
        <v>85</v>
      </c>
      <c r="C90" s="18" t="str">
        <f>Fantarose!AA25</f>
        <v>BRESCIA</v>
      </c>
      <c r="D90" s="18">
        <f>Fantarose!AB25</f>
        <v>10100</v>
      </c>
      <c r="E90" s="22"/>
      <c r="F90" s="22"/>
      <c r="G90" s="18" t="str">
        <f>Fantarose!A61</f>
        <v>PALOSCHI</v>
      </c>
      <c r="H90" s="25" t="s">
        <v>85</v>
      </c>
      <c r="I90" s="18" t="str">
        <f>Fantarose!C61</f>
        <v>PARMA</v>
      </c>
      <c r="J90" s="18">
        <f>Fantarose!D61</f>
        <v>7900</v>
      </c>
      <c r="K90" s="74"/>
      <c r="L90" s="2"/>
    </row>
    <row r="91" spans="1:12" ht="19.5" customHeight="1">
      <c r="A91" s="18" t="str">
        <f>Fantarose!Y26</f>
        <v>MATRI</v>
      </c>
      <c r="B91" s="25" t="s">
        <v>85</v>
      </c>
      <c r="C91" s="18" t="str">
        <f>Fantarose!AA26</f>
        <v>CAGLIARI</v>
      </c>
      <c r="D91" s="18">
        <f>Fantarose!AB26</f>
        <v>700</v>
      </c>
      <c r="E91" s="22"/>
      <c r="F91" s="22"/>
      <c r="G91" s="18" t="str">
        <f>Fantarose!A62</f>
        <v>ADRIANO</v>
      </c>
      <c r="H91" s="25" t="s">
        <v>85</v>
      </c>
      <c r="I91" s="18" t="str">
        <f>Fantarose!C62</f>
        <v>ROMA</v>
      </c>
      <c r="J91" s="18">
        <f>Fantarose!D62</f>
        <v>7200</v>
      </c>
      <c r="K91" s="74"/>
      <c r="L91" s="2"/>
    </row>
    <row r="92" spans="1:12" ht="19.5" customHeight="1">
      <c r="A92" s="18" t="str">
        <f>Fantarose!Y27</f>
        <v>MACCARONE</v>
      </c>
      <c r="B92" s="25" t="s">
        <v>85</v>
      </c>
      <c r="C92" s="18" t="str">
        <f>Fantarose!AA27</f>
        <v>PALERMO</v>
      </c>
      <c r="D92" s="18">
        <f>Fantarose!AB27</f>
        <v>4200</v>
      </c>
      <c r="E92" s="22"/>
      <c r="F92" s="22"/>
      <c r="G92" s="18" t="str">
        <f>Fantarose!A63</f>
        <v>PAZZINI</v>
      </c>
      <c r="H92" s="23" t="s">
        <v>85</v>
      </c>
      <c r="I92" s="18" t="str">
        <f>Fantarose!C63</f>
        <v>SAMPDORIA</v>
      </c>
      <c r="J92" s="18">
        <f>Fantarose!D63</f>
        <v>1100</v>
      </c>
      <c r="K92" s="74"/>
      <c r="L92" s="2"/>
    </row>
    <row r="93" spans="1:12" ht="19.5" customHeight="1">
      <c r="A93" s="18" t="str">
        <f>Fantarose!Y28</f>
        <v>FLORO FLORES</v>
      </c>
      <c r="B93" s="23" t="s">
        <v>85</v>
      </c>
      <c r="C93" s="18" t="str">
        <f>Fantarose!AA28</f>
        <v>UDINESE</v>
      </c>
      <c r="D93" s="18">
        <f>Fantarose!AB28</f>
        <v>3200</v>
      </c>
      <c r="E93" s="38">
        <f>SUM(D88:D93)</f>
        <v>27250</v>
      </c>
      <c r="F93" s="22"/>
      <c r="G93" s="18" t="str">
        <f>Fantarose!A64</f>
        <v>POZZI</v>
      </c>
      <c r="H93" s="23" t="s">
        <v>85</v>
      </c>
      <c r="I93" s="18" t="str">
        <f>Fantarose!C64</f>
        <v>SAMPDORIA</v>
      </c>
      <c r="J93" s="18">
        <f>Fantarose!D64</f>
        <v>3550</v>
      </c>
      <c r="K93" s="77">
        <f>SUM(J88:J93)</f>
        <v>34400</v>
      </c>
      <c r="L93" s="2"/>
    </row>
    <row r="94" spans="1:12" ht="23.25">
      <c r="A94" s="391" t="s">
        <v>99</v>
      </c>
      <c r="B94" s="391"/>
      <c r="C94" s="3"/>
      <c r="D94" s="55" t="s">
        <v>100</v>
      </c>
      <c r="E94" s="51">
        <f>(E93+E87+E79+E71+C94)-C95</f>
        <v>43250</v>
      </c>
      <c r="F94" s="52">
        <f>E94/1936.27</f>
        <v>22.33676088562029</v>
      </c>
      <c r="G94" s="379" t="s">
        <v>99</v>
      </c>
      <c r="H94" s="379"/>
      <c r="I94" s="3"/>
      <c r="J94" s="50" t="s">
        <v>100</v>
      </c>
      <c r="K94" s="51">
        <f>(K93+K87+K79+K71+I94)-I95</f>
        <v>53400</v>
      </c>
      <c r="L94" s="52">
        <f>K94/1936.27</f>
        <v>27.57879841137858</v>
      </c>
    </row>
    <row r="95" spans="1:12" ht="15">
      <c r="A95" s="388" t="s">
        <v>101</v>
      </c>
      <c r="B95" s="388"/>
      <c r="C95" s="3"/>
      <c r="D95" s="56" t="s">
        <v>102</v>
      </c>
      <c r="E95" s="57">
        <f>80000-E94</f>
        <v>36750</v>
      </c>
      <c r="F95" s="58">
        <f>E95/1936.27</f>
        <v>18.97979104153863</v>
      </c>
      <c r="G95" s="372" t="s">
        <v>101</v>
      </c>
      <c r="H95" s="372"/>
      <c r="I95" s="3"/>
      <c r="J95" s="56" t="s">
        <v>102</v>
      </c>
      <c r="K95" s="57">
        <f>80000-K94</f>
        <v>26600</v>
      </c>
      <c r="L95" s="58">
        <f>K95/1936.27</f>
        <v>13.73775351578034</v>
      </c>
    </row>
    <row r="98" spans="1:12" ht="55.5" customHeight="1">
      <c r="A98" s="380" t="str">
        <f>Fantarose!G37</f>
        <v>GEPPETTOS</v>
      </c>
      <c r="B98" s="380"/>
      <c r="C98" s="394" t="str">
        <f>Fantarose!I37</f>
        <v>Tel: 339 3571471</v>
      </c>
      <c r="D98" s="394"/>
      <c r="E98" s="68"/>
      <c r="F98" s="1"/>
      <c r="G98" s="380" t="str">
        <f>Fantarose!M37</f>
        <v>DEPECHE MODE TEAM</v>
      </c>
      <c r="H98" s="380"/>
      <c r="I98" s="394" t="str">
        <f>Fantarose!O37</f>
        <v>Tel.: 339 4572508 089853168</v>
      </c>
      <c r="J98" s="394"/>
      <c r="K98" s="68"/>
      <c r="L98" s="1"/>
    </row>
    <row r="99" spans="1:12" ht="34.5" customHeight="1">
      <c r="A99" s="376" t="str">
        <f>Fantarose!G38</f>
        <v>Antonio e Marco</v>
      </c>
      <c r="B99" s="376"/>
      <c r="C99" s="377" t="str">
        <f>Fantarose!I38</f>
        <v>tornado28@virgilio.it</v>
      </c>
      <c r="D99" s="377"/>
      <c r="E99" s="71"/>
      <c r="F99" s="1"/>
      <c r="G99" s="376" t="str">
        <f>Fantarose!M38</f>
        <v>Marco Ruggiero</v>
      </c>
      <c r="H99" s="376"/>
      <c r="I99" s="377" t="str">
        <f>Fantarose!O38</f>
        <v>sirmarcobernacci@hotmail.it</v>
      </c>
      <c r="J99" s="377"/>
      <c r="K99" s="72"/>
      <c r="L99" s="1"/>
    </row>
    <row r="100" spans="1:12" ht="19.5" customHeight="1">
      <c r="A100" s="15" t="s">
        <v>19</v>
      </c>
      <c r="B100" s="12" t="s">
        <v>20</v>
      </c>
      <c r="C100" s="12" t="s">
        <v>21</v>
      </c>
      <c r="D100" s="73" t="s">
        <v>22</v>
      </c>
      <c r="E100" s="10"/>
      <c r="F100" s="1"/>
      <c r="G100" s="15" t="s">
        <v>19</v>
      </c>
      <c r="H100" s="12" t="s">
        <v>20</v>
      </c>
      <c r="I100" s="12" t="s">
        <v>21</v>
      </c>
      <c r="J100" s="73" t="s">
        <v>22</v>
      </c>
      <c r="K100" s="10"/>
      <c r="L100" s="1"/>
    </row>
    <row r="101" spans="1:12" ht="19.5" customHeight="1">
      <c r="A101" s="18" t="str">
        <f>Fantarose!G40</f>
        <v>DONI A.</v>
      </c>
      <c r="B101" s="25" t="s">
        <v>24</v>
      </c>
      <c r="C101" s="18" t="str">
        <f>Fantarose!I40</f>
        <v>ROMA</v>
      </c>
      <c r="D101" s="18">
        <f>Fantarose!J40</f>
        <v>100</v>
      </c>
      <c r="E101" s="74"/>
      <c r="F101" s="4"/>
      <c r="G101" s="18" t="str">
        <f>Fantarose!M40</f>
        <v>ANDUJAR</v>
      </c>
      <c r="H101" s="18" t="str">
        <f>Fantarose!N40</f>
        <v>P</v>
      </c>
      <c r="I101" s="18" t="str">
        <f>Fantarose!O40</f>
        <v>CATANIA</v>
      </c>
      <c r="J101" s="18">
        <f>Fantarose!P40</f>
        <v>500</v>
      </c>
      <c r="K101" s="74"/>
      <c r="L101" s="4"/>
    </row>
    <row r="102" spans="1:12" ht="19.5" customHeight="1">
      <c r="A102" s="18" t="str">
        <f>Fantarose!G41</f>
        <v>JULIO SERGIO</v>
      </c>
      <c r="B102" s="29" t="s">
        <v>24</v>
      </c>
      <c r="C102" s="18" t="str">
        <f>Fantarose!I41</f>
        <v>ROMA</v>
      </c>
      <c r="D102" s="18">
        <f>Fantarose!J41</f>
        <v>1650</v>
      </c>
      <c r="E102" s="74"/>
      <c r="F102" s="4"/>
      <c r="G102" s="18" t="str">
        <f>Fantarose!M41</f>
        <v>SORRENTINO</v>
      </c>
      <c r="H102" s="18" t="str">
        <f>Fantarose!N41</f>
        <v>P</v>
      </c>
      <c r="I102" s="18" t="str">
        <f>Fantarose!O41</f>
        <v>CHIEVO</v>
      </c>
      <c r="J102" s="18">
        <f>Fantarose!P41</f>
        <v>450</v>
      </c>
      <c r="K102" s="74"/>
      <c r="L102" s="4"/>
    </row>
    <row r="103" spans="1:12" ht="19.5" customHeight="1">
      <c r="A103" s="18" t="str">
        <f>Fantarose!G42</f>
        <v>LOBONT</v>
      </c>
      <c r="B103" s="31" t="s">
        <v>24</v>
      </c>
      <c r="C103" s="18" t="str">
        <f>Fantarose!I42</f>
        <v>ROMA</v>
      </c>
      <c r="D103" s="18">
        <f>Fantarose!J42</f>
        <v>50</v>
      </c>
      <c r="E103" s="77">
        <f>SUM(D101:D103)</f>
        <v>1800</v>
      </c>
      <c r="F103" s="4"/>
      <c r="G103" s="18" t="str">
        <f>Fantarose!M42</f>
        <v>MUSLERA</v>
      </c>
      <c r="H103" s="18" t="str">
        <f>Fantarose!N42</f>
        <v>P</v>
      </c>
      <c r="I103" s="18" t="str">
        <f>Fantarose!O42</f>
        <v>LAZIO</v>
      </c>
      <c r="J103" s="18">
        <f>Fantarose!P42</f>
        <v>950</v>
      </c>
      <c r="K103" s="77">
        <f>SUM(J101:J103)</f>
        <v>1900</v>
      </c>
      <c r="L103" s="4"/>
    </row>
    <row r="104" spans="1:12" ht="19.5" customHeight="1">
      <c r="A104" s="18" t="str">
        <f>Fantarose!G43</f>
        <v>ROSSI M.</v>
      </c>
      <c r="B104" s="25" t="s">
        <v>37</v>
      </c>
      <c r="C104" s="18" t="str">
        <f>Fantarose!I43</f>
        <v>BARI</v>
      </c>
      <c r="D104" s="18">
        <f>Fantarose!J43</f>
        <v>450</v>
      </c>
      <c r="E104" s="74"/>
      <c r="F104" s="4"/>
      <c r="G104" s="18" t="str">
        <f>Fantarose!M43</f>
        <v>MARTINEZ G.</v>
      </c>
      <c r="H104" s="18" t="str">
        <f>Fantarose!N43</f>
        <v>D</v>
      </c>
      <c r="I104" s="18" t="str">
        <f>Fantarose!O43</f>
        <v>BRESCIA</v>
      </c>
      <c r="J104" s="18">
        <f>Fantarose!P43</f>
        <v>550</v>
      </c>
      <c r="K104" s="74"/>
      <c r="L104" s="4"/>
    </row>
    <row r="105" spans="1:12" ht="19.5" customHeight="1">
      <c r="A105" s="18" t="str">
        <f>Fantarose!G44</f>
        <v>DALLAMANO</v>
      </c>
      <c r="B105" s="23" t="s">
        <v>37</v>
      </c>
      <c r="C105" s="18" t="str">
        <f>Fantarose!I44</f>
        <v>BRESCIA</v>
      </c>
      <c r="D105" s="18">
        <f>Fantarose!J44</f>
        <v>800</v>
      </c>
      <c r="E105" s="74"/>
      <c r="F105" s="4"/>
      <c r="G105" s="18" t="str">
        <f>Fantarose!M44</f>
        <v>ASTORI</v>
      </c>
      <c r="H105" s="18" t="str">
        <f>Fantarose!N44</f>
        <v>D</v>
      </c>
      <c r="I105" s="18" t="str">
        <f>Fantarose!O44</f>
        <v>CAGLIARI</v>
      </c>
      <c r="J105" s="18">
        <f>Fantarose!P44</f>
        <v>200</v>
      </c>
      <c r="K105" s="74"/>
      <c r="L105" s="4"/>
    </row>
    <row r="106" spans="1:12" ht="19.5" customHeight="1">
      <c r="A106" s="18" t="str">
        <f>Fantarose!G45</f>
        <v>SPOLLI</v>
      </c>
      <c r="B106" s="23" t="s">
        <v>37</v>
      </c>
      <c r="C106" s="18" t="str">
        <f>Fantarose!I45</f>
        <v>CATANIA</v>
      </c>
      <c r="D106" s="18">
        <f>Fantarose!J45</f>
        <v>600</v>
      </c>
      <c r="E106" s="74"/>
      <c r="F106" s="4"/>
      <c r="G106" s="18" t="str">
        <f>Fantarose!M45</f>
        <v>LAURO</v>
      </c>
      <c r="H106" s="18" t="str">
        <f>Fantarose!N45</f>
        <v>D</v>
      </c>
      <c r="I106" s="18" t="str">
        <f>Fantarose!O45</f>
        <v>CESENA</v>
      </c>
      <c r="J106" s="18">
        <f>Fantarose!P45</f>
        <v>150</v>
      </c>
      <c r="K106" s="74"/>
      <c r="L106" s="4"/>
    </row>
    <row r="107" spans="1:12" ht="19.5" customHeight="1">
      <c r="A107" s="18" t="str">
        <f>Fantarose!G46</f>
        <v>CESAR</v>
      </c>
      <c r="B107" s="25" t="s">
        <v>37</v>
      </c>
      <c r="C107" s="18" t="str">
        <f>Fantarose!I46</f>
        <v>CHIEVO</v>
      </c>
      <c r="D107" s="18">
        <f>Fantarose!J46</f>
        <v>350</v>
      </c>
      <c r="E107" s="74"/>
      <c r="F107" s="4"/>
      <c r="G107" s="18" t="str">
        <f>Fantarose!M46</f>
        <v>SARDO</v>
      </c>
      <c r="H107" s="18" t="str">
        <f>Fantarose!N46</f>
        <v>D</v>
      </c>
      <c r="I107" s="18" t="str">
        <f>Fantarose!O46</f>
        <v>CHIEVO</v>
      </c>
      <c r="J107" s="18">
        <f>Fantarose!P46</f>
        <v>450</v>
      </c>
      <c r="K107" s="74"/>
      <c r="L107" s="4"/>
    </row>
    <row r="108" spans="1:12" ht="19.5" customHeight="1">
      <c r="A108" s="18" t="str">
        <f>Fantarose!G47</f>
        <v>DE SILVESTRI</v>
      </c>
      <c r="B108" s="23" t="s">
        <v>37</v>
      </c>
      <c r="C108" s="18" t="str">
        <f>Fantarose!I47</f>
        <v>FIORENTINA</v>
      </c>
      <c r="D108" s="18">
        <f>Fantarose!J47</f>
        <v>600</v>
      </c>
      <c r="E108" s="74"/>
      <c r="F108" s="4"/>
      <c r="G108" s="18" t="str">
        <f>Fantarose!M47</f>
        <v>CHICO</v>
      </c>
      <c r="H108" s="18" t="str">
        <f>Fantarose!N47</f>
        <v>D</v>
      </c>
      <c r="I108" s="18" t="str">
        <f>Fantarose!O47</f>
        <v>GENOA</v>
      </c>
      <c r="J108" s="18">
        <f>Fantarose!P47</f>
        <v>550</v>
      </c>
      <c r="K108" s="74"/>
      <c r="L108" s="4"/>
    </row>
    <row r="109" spans="1:12" ht="19.5" customHeight="1">
      <c r="A109" s="18" t="str">
        <f>Fantarose!G48</f>
        <v>THIAGO SILVA</v>
      </c>
      <c r="B109" s="25" t="s">
        <v>37</v>
      </c>
      <c r="C109" s="18" t="str">
        <f>Fantarose!I48</f>
        <v>MILAN</v>
      </c>
      <c r="D109" s="18">
        <f>Fantarose!J48</f>
        <v>1200</v>
      </c>
      <c r="E109" s="74"/>
      <c r="F109" s="4"/>
      <c r="G109" s="18" t="str">
        <f>Fantarose!M48</f>
        <v>BONUCCI</v>
      </c>
      <c r="H109" s="18" t="str">
        <f>Fantarose!N48</f>
        <v>D</v>
      </c>
      <c r="I109" s="18" t="str">
        <f>Fantarose!O48</f>
        <v>JUVENTUS</v>
      </c>
      <c r="J109" s="18">
        <f>Fantarose!P48</f>
        <v>600</v>
      </c>
      <c r="K109" s="74"/>
      <c r="L109" s="4"/>
    </row>
    <row r="110" spans="1:12" ht="19.5" customHeight="1">
      <c r="A110" s="18" t="str">
        <f>Fantarose!G49</f>
        <v>VOLTA</v>
      </c>
      <c r="B110" s="25" t="s">
        <v>37</v>
      </c>
      <c r="C110" s="18" t="str">
        <f>Fantarose!I49</f>
        <v>SAMPDORIA</v>
      </c>
      <c r="D110" s="18">
        <f>Fantarose!J49</f>
        <v>300</v>
      </c>
      <c r="E110" s="1"/>
      <c r="F110" s="4"/>
      <c r="G110" s="18" t="str">
        <f>Fantarose!M49</f>
        <v>GARRIDO</v>
      </c>
      <c r="H110" s="18" t="str">
        <f>Fantarose!N49</f>
        <v>D</v>
      </c>
      <c r="I110" s="18" t="str">
        <f>Fantarose!O49</f>
        <v>LAZIO</v>
      </c>
      <c r="J110" s="18">
        <f>Fantarose!P49</f>
        <v>700</v>
      </c>
      <c r="K110" s="1"/>
      <c r="L110" s="4"/>
    </row>
    <row r="111" spans="1:12" ht="19.5" customHeight="1">
      <c r="A111" s="18" t="str">
        <f>Fantarose!G50</f>
        <v>ZIEGLER</v>
      </c>
      <c r="B111" s="25" t="s">
        <v>37</v>
      </c>
      <c r="C111" s="18" t="str">
        <f>Fantarose!I50</f>
        <v>SAMPDORIA</v>
      </c>
      <c r="D111" s="18">
        <f>Fantarose!J50</f>
        <v>250</v>
      </c>
      <c r="E111" s="77">
        <f>SUM(D104:D111)</f>
        <v>4550</v>
      </c>
      <c r="F111" s="4"/>
      <c r="G111" s="18" t="str">
        <f>Fantarose!M50</f>
        <v>BRIVIO</v>
      </c>
      <c r="H111" s="18" t="str">
        <f>Fantarose!N50</f>
        <v>D</v>
      </c>
      <c r="I111" s="18" t="str">
        <f>Fantarose!O50</f>
        <v>LECCE</v>
      </c>
      <c r="J111" s="18">
        <f>Fantarose!P50</f>
        <v>300</v>
      </c>
      <c r="K111" s="77">
        <f>SUM(J104:J111)</f>
        <v>3500</v>
      </c>
      <c r="L111" s="4"/>
    </row>
    <row r="112" spans="1:12" ht="19.5" customHeight="1">
      <c r="A112" s="18" t="str">
        <f>Fantarose!G51</f>
        <v>GOMEZ</v>
      </c>
      <c r="B112" s="25" t="s">
        <v>64</v>
      </c>
      <c r="C112" s="18" t="str">
        <f>Fantarose!I51</f>
        <v>CATANIA</v>
      </c>
      <c r="D112" s="18">
        <f>Fantarose!J51</f>
        <v>1000</v>
      </c>
      <c r="E112" s="74"/>
      <c r="F112" s="4"/>
      <c r="G112" s="18" t="str">
        <f>Fantarose!M51</f>
        <v>EKDAL</v>
      </c>
      <c r="H112" s="18" t="str">
        <f>Fantarose!N51</f>
        <v>C</v>
      </c>
      <c r="I112" s="18" t="str">
        <f>Fantarose!O51</f>
        <v>BOLOGNA</v>
      </c>
      <c r="J112" s="18">
        <f>Fantarose!P51</f>
        <v>400</v>
      </c>
      <c r="K112" s="74"/>
      <c r="L112" s="4"/>
    </row>
    <row r="113" spans="1:12" ht="19.5" customHeight="1">
      <c r="A113" s="18" t="str">
        <f>Fantarose!G52</f>
        <v>RAFINHA</v>
      </c>
      <c r="B113" s="25" t="s">
        <v>64</v>
      </c>
      <c r="C113" s="18" t="str">
        <f>Fantarose!I52</f>
        <v>GENOA</v>
      </c>
      <c r="D113" s="18">
        <f>Fantarose!J52</f>
        <v>1000</v>
      </c>
      <c r="E113" s="74"/>
      <c r="F113" s="4"/>
      <c r="G113" s="18" t="str">
        <f>Fantarose!M52</f>
        <v>LJAJIC</v>
      </c>
      <c r="H113" s="18" t="str">
        <f>Fantarose!N52</f>
        <v>C</v>
      </c>
      <c r="I113" s="18" t="str">
        <f>Fantarose!O52</f>
        <v>FIORENTINA</v>
      </c>
      <c r="J113" s="18">
        <f>Fantarose!P52</f>
        <v>150</v>
      </c>
      <c r="K113" s="74"/>
      <c r="L113" s="4"/>
    </row>
    <row r="114" spans="1:12" ht="19.5" customHeight="1">
      <c r="A114" s="18" t="str">
        <f>Fantarose!G53</f>
        <v>COUTINHO</v>
      </c>
      <c r="B114" s="23" t="s">
        <v>64</v>
      </c>
      <c r="C114" s="18" t="str">
        <f>Fantarose!I53</f>
        <v>INTER</v>
      </c>
      <c r="D114" s="18">
        <f>Fantarose!J53</f>
        <v>1000</v>
      </c>
      <c r="E114" s="74"/>
      <c r="F114" s="4"/>
      <c r="G114" s="18" t="str">
        <f>Fantarose!M53</f>
        <v>VELOSO</v>
      </c>
      <c r="H114" s="18" t="str">
        <f>Fantarose!N53</f>
        <v>C</v>
      </c>
      <c r="I114" s="18" t="str">
        <f>Fantarose!O53</f>
        <v>GENOA</v>
      </c>
      <c r="J114" s="18">
        <f>Fantarose!P53</f>
        <v>1400</v>
      </c>
      <c r="K114" s="74"/>
      <c r="L114" s="4"/>
    </row>
    <row r="115" spans="1:12" ht="19.5" customHeight="1">
      <c r="A115" s="18" t="str">
        <f>Fantarose!G54</f>
        <v>MAGGIO</v>
      </c>
      <c r="B115" s="25" t="s">
        <v>64</v>
      </c>
      <c r="C115" s="18" t="str">
        <f>Fantarose!I54</f>
        <v>NAPOLI</v>
      </c>
      <c r="D115" s="18">
        <f>Fantarose!J54</f>
        <v>450</v>
      </c>
      <c r="E115" s="74"/>
      <c r="F115" s="4"/>
      <c r="G115" s="18" t="str">
        <f>Fantarose!M54</f>
        <v>ZUCULINI</v>
      </c>
      <c r="H115" s="18" t="str">
        <f>Fantarose!N54</f>
        <v>C</v>
      </c>
      <c r="I115" s="18" t="str">
        <f>Fantarose!O54</f>
        <v>GENOA</v>
      </c>
      <c r="J115" s="18">
        <f>Fantarose!P54</f>
        <v>300</v>
      </c>
      <c r="K115" s="74"/>
      <c r="L115" s="4"/>
    </row>
    <row r="116" spans="1:12" ht="19.5" customHeight="1">
      <c r="A116" s="18" t="str">
        <f>Fantarose!G55</f>
        <v>PASTORE</v>
      </c>
      <c r="B116" s="25" t="s">
        <v>64</v>
      </c>
      <c r="C116" s="18" t="str">
        <f>Fantarose!I55</f>
        <v>PALERMO</v>
      </c>
      <c r="D116" s="18">
        <f>Fantarose!J55</f>
        <v>7900</v>
      </c>
      <c r="E116" s="81"/>
      <c r="F116" s="4"/>
      <c r="G116" s="18" t="str">
        <f>Fantarose!M55</f>
        <v>FELIPE MELO</v>
      </c>
      <c r="H116" s="18" t="str">
        <f>Fantarose!N55</f>
        <v>C</v>
      </c>
      <c r="I116" s="18" t="str">
        <f>Fantarose!O55</f>
        <v>JUVENTUS</v>
      </c>
      <c r="J116" s="18">
        <f>Fantarose!P55</f>
        <v>750</v>
      </c>
      <c r="K116" s="74"/>
      <c r="L116" s="4"/>
    </row>
    <row r="117" spans="1:12" ht="19.5" customHeight="1">
      <c r="A117" s="18" t="str">
        <f>Fantarose!G56</f>
        <v>GIOVINCO</v>
      </c>
      <c r="B117" s="23" t="s">
        <v>64</v>
      </c>
      <c r="C117" s="18" t="str">
        <f>Fantarose!I56</f>
        <v>PARMA</v>
      </c>
      <c r="D117" s="18">
        <f>Fantarose!J56</f>
        <v>1000</v>
      </c>
      <c r="E117" s="74"/>
      <c r="F117" s="4"/>
      <c r="G117" s="18" t="str">
        <f>Fantarose!M56</f>
        <v>MARCHISIO</v>
      </c>
      <c r="H117" s="18" t="str">
        <f>Fantarose!N56</f>
        <v>C</v>
      </c>
      <c r="I117" s="18" t="str">
        <f>Fantarose!O56</f>
        <v>JUVENTUS</v>
      </c>
      <c r="J117" s="18">
        <f>Fantarose!P56</f>
        <v>800</v>
      </c>
      <c r="K117" s="74"/>
      <c r="L117" s="4"/>
    </row>
    <row r="118" spans="1:12" ht="19.5" customHeight="1">
      <c r="A118" s="18" t="str">
        <f>Fantarose!G57</f>
        <v>DE ROSSI</v>
      </c>
      <c r="B118" s="25" t="s">
        <v>64</v>
      </c>
      <c r="C118" s="18" t="str">
        <f>Fantarose!I57</f>
        <v>ROMA</v>
      </c>
      <c r="D118" s="18">
        <f>Fantarose!J57</f>
        <v>1500</v>
      </c>
      <c r="E118" s="74"/>
      <c r="F118" s="4"/>
      <c r="G118" s="18" t="str">
        <f>Fantarose!M57</f>
        <v>AQUILANI</v>
      </c>
      <c r="H118" s="18" t="str">
        <f>Fantarose!N57</f>
        <v>C</v>
      </c>
      <c r="I118" s="18" t="str">
        <f>Fantarose!O57</f>
        <v>JUVENTUS</v>
      </c>
      <c r="J118" s="18">
        <f>Fantarose!P57</f>
        <v>3000</v>
      </c>
      <c r="K118" s="74"/>
      <c r="L118" s="4"/>
    </row>
    <row r="119" spans="1:12" ht="19.5" customHeight="1">
      <c r="A119" s="18" t="str">
        <f>Fantarose!G58</f>
        <v>SANCHEZ</v>
      </c>
      <c r="B119" s="84" t="s">
        <v>64</v>
      </c>
      <c r="C119" s="18" t="str">
        <f>Fantarose!I58</f>
        <v>UDINESE</v>
      </c>
      <c r="D119" s="18">
        <f>Fantarose!J58</f>
        <v>700</v>
      </c>
      <c r="E119" s="77">
        <f>SUM(D112:D119)</f>
        <v>14550</v>
      </c>
      <c r="F119" s="4"/>
      <c r="G119" s="18" t="str">
        <f>Fantarose!M58</f>
        <v>BRESCIANO</v>
      </c>
      <c r="H119" s="18" t="str">
        <f>Fantarose!N58</f>
        <v>C</v>
      </c>
      <c r="I119" s="18" t="str">
        <f>Fantarose!O58</f>
        <v>LAZIO</v>
      </c>
      <c r="J119" s="18">
        <f>Fantarose!P58</f>
        <v>500</v>
      </c>
      <c r="K119" s="77">
        <f>SUM(J112:J119)</f>
        <v>7300</v>
      </c>
      <c r="L119" s="4"/>
    </row>
    <row r="120" spans="1:12" ht="19.5" customHeight="1">
      <c r="A120" s="18" t="str">
        <f>Fantarose!G59</f>
        <v>MOSCARDELLI</v>
      </c>
      <c r="B120" s="23" t="s">
        <v>85</v>
      </c>
      <c r="C120" s="18" t="str">
        <f>Fantarose!I59</f>
        <v>CHIEVO</v>
      </c>
      <c r="D120" s="18">
        <f>Fantarose!J59</f>
        <v>400</v>
      </c>
      <c r="E120" s="74"/>
      <c r="F120" s="4"/>
      <c r="G120" s="18" t="str">
        <f>Fantarose!M59</f>
        <v>ANTENUCCI</v>
      </c>
      <c r="H120" s="18" t="str">
        <f>Fantarose!N59</f>
        <v>A</v>
      </c>
      <c r="I120" s="18" t="str">
        <f>Fantarose!O59</f>
        <v>CATANIA</v>
      </c>
      <c r="J120" s="18">
        <f>Fantarose!P59</f>
        <v>700</v>
      </c>
      <c r="K120" s="74"/>
      <c r="L120" s="4"/>
    </row>
    <row r="121" spans="1:12" ht="19.5" customHeight="1">
      <c r="A121" s="18" t="str">
        <f>Fantarose!G60</f>
        <v>ETO'O</v>
      </c>
      <c r="B121" s="25" t="s">
        <v>85</v>
      </c>
      <c r="C121" s="18" t="str">
        <f>Fantarose!I60</f>
        <v>INTER</v>
      </c>
      <c r="D121" s="18">
        <f>Fantarose!J60</f>
        <v>25000</v>
      </c>
      <c r="E121" s="74"/>
      <c r="F121" s="4"/>
      <c r="G121" s="18" t="str">
        <f>Fantarose!M60</f>
        <v>MAXI LOPEZ</v>
      </c>
      <c r="H121" s="18" t="str">
        <f>Fantarose!N60</f>
        <v>A</v>
      </c>
      <c r="I121" s="18" t="str">
        <f>Fantarose!O60</f>
        <v>CATANIA</v>
      </c>
      <c r="J121" s="18">
        <f>Fantarose!P60</f>
        <v>16000</v>
      </c>
      <c r="K121" s="74"/>
      <c r="L121" s="4"/>
    </row>
    <row r="122" spans="1:12" ht="19.5" customHeight="1">
      <c r="A122" s="18" t="str">
        <f>Fantarose!G61</f>
        <v>ZARATE</v>
      </c>
      <c r="B122" s="25" t="s">
        <v>85</v>
      </c>
      <c r="C122" s="18" t="str">
        <f>Fantarose!I61</f>
        <v>LAZIO</v>
      </c>
      <c r="D122" s="18">
        <f>Fantarose!J61</f>
        <v>5000</v>
      </c>
      <c r="E122" s="74"/>
      <c r="F122" s="4"/>
      <c r="G122" s="18" t="str">
        <f>Fantarose!M61</f>
        <v>DEL PIERO</v>
      </c>
      <c r="H122" s="18" t="str">
        <f>Fantarose!N61</f>
        <v>A</v>
      </c>
      <c r="I122" s="18" t="str">
        <f>Fantarose!O61</f>
        <v>JUVENTUS</v>
      </c>
      <c r="J122" s="18">
        <f>Fantarose!P61</f>
        <v>8000</v>
      </c>
      <c r="K122" s="74"/>
      <c r="L122" s="4"/>
    </row>
    <row r="123" spans="1:12" ht="19.5" customHeight="1">
      <c r="A123" s="18" t="str">
        <f>Fantarose!G62</f>
        <v>HERNANDEZ</v>
      </c>
      <c r="B123" s="25" t="s">
        <v>85</v>
      </c>
      <c r="C123" s="18" t="str">
        <f>Fantarose!I62</f>
        <v>PALERMO</v>
      </c>
      <c r="D123" s="18">
        <f>Fantarose!J62</f>
        <v>650</v>
      </c>
      <c r="E123" s="74"/>
      <c r="F123" s="4"/>
      <c r="G123" s="18" t="str">
        <f>Fantarose!M62</f>
        <v>IAQUINTA</v>
      </c>
      <c r="H123" s="18" t="str">
        <f>Fantarose!N62</f>
        <v>A</v>
      </c>
      <c r="I123" s="18" t="str">
        <f>Fantarose!O62</f>
        <v>JUVENTUS</v>
      </c>
      <c r="J123" s="18">
        <f>Fantarose!P62</f>
        <v>3000</v>
      </c>
      <c r="K123" s="74"/>
      <c r="L123" s="4"/>
    </row>
    <row r="124" spans="1:12" ht="19.5" customHeight="1">
      <c r="A124" s="18" t="str">
        <f>Fantarose!G63</f>
        <v>PINILLA</v>
      </c>
      <c r="B124" s="25" t="s">
        <v>85</v>
      </c>
      <c r="C124" s="18" t="str">
        <f>Fantarose!I63</f>
        <v>PALERMO</v>
      </c>
      <c r="D124" s="18">
        <f>Fantarose!J63</f>
        <v>750</v>
      </c>
      <c r="E124" s="74"/>
      <c r="F124" s="4"/>
      <c r="G124" s="18" t="str">
        <f>Fantarose!M63</f>
        <v>ROCCHI</v>
      </c>
      <c r="H124" s="18" t="str">
        <f>Fantarose!N63</f>
        <v>A</v>
      </c>
      <c r="I124" s="18" t="str">
        <f>Fantarose!O63</f>
        <v>LAZIO</v>
      </c>
      <c r="J124" s="18">
        <f>Fantarose!P63</f>
        <v>5700</v>
      </c>
      <c r="K124" s="74"/>
      <c r="L124" s="4"/>
    </row>
    <row r="125" spans="1:12" ht="19.5" customHeight="1">
      <c r="A125" s="18" t="str">
        <f>Fantarose!G64</f>
        <v>DENIS</v>
      </c>
      <c r="B125" s="25" t="s">
        <v>85</v>
      </c>
      <c r="C125" s="18" t="str">
        <f>Fantarose!I64</f>
        <v>UDINESE</v>
      </c>
      <c r="D125" s="18">
        <f>Fantarose!J64</f>
        <v>500</v>
      </c>
      <c r="E125" s="77">
        <f>SUM(D120:D125)</f>
        <v>32300</v>
      </c>
      <c r="F125" s="4"/>
      <c r="G125" s="18" t="str">
        <f>Fantarose!M64</f>
        <v>RONALDINHO</v>
      </c>
      <c r="H125" s="18" t="str">
        <f>Fantarose!N64</f>
        <v>A</v>
      </c>
      <c r="I125" s="18" t="str">
        <f>Fantarose!O64</f>
        <v>MILAN</v>
      </c>
      <c r="J125" s="18">
        <f>Fantarose!P64</f>
        <v>10000</v>
      </c>
      <c r="K125" s="77">
        <f>SUM(J120:J125)</f>
        <v>43400</v>
      </c>
      <c r="L125" s="4"/>
    </row>
    <row r="126" spans="1:12" ht="23.25">
      <c r="A126" s="379" t="s">
        <v>99</v>
      </c>
      <c r="B126" s="379"/>
      <c r="C126" s="3"/>
      <c r="D126" s="53" t="s">
        <v>100</v>
      </c>
      <c r="E126" s="51">
        <f>(E125+E119+E111+E103+C126)-C127</f>
        <v>53200</v>
      </c>
      <c r="F126" s="52">
        <f>E126/1936.27</f>
        <v>27.47550703156068</v>
      </c>
      <c r="G126" s="379" t="s">
        <v>99</v>
      </c>
      <c r="H126" s="379"/>
      <c r="I126" s="3"/>
      <c r="J126" s="54" t="s">
        <v>100</v>
      </c>
      <c r="K126" s="51">
        <f>(K125+K119+K111+K103+I126)-I127</f>
        <v>56100</v>
      </c>
      <c r="L126" s="52">
        <f>K126/1936.27</f>
        <v>28.97323203892019</v>
      </c>
    </row>
    <row r="127" spans="1:12" ht="15">
      <c r="A127" s="372" t="s">
        <v>101</v>
      </c>
      <c r="B127" s="372"/>
      <c r="C127" s="3"/>
      <c r="D127" s="56" t="s">
        <v>102</v>
      </c>
      <c r="E127" s="57">
        <f>80000-E126</f>
        <v>26800</v>
      </c>
      <c r="F127" s="58">
        <f>E127/1936.27</f>
        <v>13.841044895598237</v>
      </c>
      <c r="G127" s="372" t="s">
        <v>101</v>
      </c>
      <c r="H127" s="372"/>
      <c r="I127" s="3"/>
      <c r="J127" s="56" t="s">
        <v>102</v>
      </c>
      <c r="K127" s="57">
        <f>80000-K126</f>
        <v>23900</v>
      </c>
      <c r="L127" s="58">
        <f>K127/1936.27</f>
        <v>12.343319888238726</v>
      </c>
    </row>
    <row r="130" spans="1:12" ht="48" customHeight="1">
      <c r="A130" s="407" t="str">
        <f>Fantarose!S37</f>
        <v>LAUDANO VI PUNIRA'</v>
      </c>
      <c r="B130" s="407"/>
      <c r="C130" s="387" t="str">
        <f>Fantarose!U37</f>
        <v>Tel: 329 6118890                            089 877230</v>
      </c>
      <c r="D130" s="387"/>
      <c r="E130" s="1"/>
      <c r="F130" s="1"/>
      <c r="G130" s="407" t="str">
        <f>Fantarose!Y37</f>
        <v>TORMENTINO</v>
      </c>
      <c r="H130" s="407"/>
      <c r="I130" s="387" t="str">
        <f>Fantarose!AA37</f>
        <v>   Tel: 333 4204079                               089 852490</v>
      </c>
      <c r="J130" s="387"/>
      <c r="K130" s="1"/>
      <c r="L130" s="1"/>
    </row>
    <row r="131" spans="1:12" ht="34.5" customHeight="1">
      <c r="A131" s="385" t="str">
        <f>Fantarose!S38</f>
        <v>Alfonso Torino</v>
      </c>
      <c r="B131" s="385"/>
      <c r="C131" s="406" t="str">
        <f>Fantarose!U38</f>
        <v>alfonsotorino@hotmail.com</v>
      </c>
      <c r="D131" s="406"/>
      <c r="E131" s="1"/>
      <c r="F131" s="1"/>
      <c r="G131" s="385" t="str">
        <f>Fantarose!Y38</f>
        <v>Vincenzo &amp; Peppe Fiorenza</v>
      </c>
      <c r="H131" s="385"/>
      <c r="I131" s="384" t="str">
        <f>Fantarose!AA38</f>
        <v>giuseppe.fiorenza@enea.it</v>
      </c>
      <c r="J131" s="384"/>
      <c r="K131" s="1"/>
      <c r="L131" s="1"/>
    </row>
    <row r="132" spans="1:12" ht="19.5" customHeight="1">
      <c r="A132" s="15" t="s">
        <v>19</v>
      </c>
      <c r="B132" s="12" t="s">
        <v>20</v>
      </c>
      <c r="C132" s="354" t="s">
        <v>21</v>
      </c>
      <c r="D132" s="73" t="s">
        <v>22</v>
      </c>
      <c r="E132" s="1"/>
      <c r="F132" s="1"/>
      <c r="G132" s="15" t="s">
        <v>19</v>
      </c>
      <c r="H132" s="12" t="s">
        <v>20</v>
      </c>
      <c r="I132" s="12" t="s">
        <v>21</v>
      </c>
      <c r="J132" s="73" t="s">
        <v>22</v>
      </c>
      <c r="K132" s="1"/>
      <c r="L132" s="1"/>
    </row>
    <row r="133" spans="1:12" ht="19.5" customHeight="1">
      <c r="A133" s="18" t="str">
        <f>Fantarose!S40</f>
        <v>GILLET</v>
      </c>
      <c r="B133" s="18" t="str">
        <f>Fantarose!T40</f>
        <v>P</v>
      </c>
      <c r="C133" s="18" t="str">
        <f>Fantarose!U40</f>
        <v>BARI</v>
      </c>
      <c r="D133" s="18">
        <f>Fantarose!V40</f>
        <v>400</v>
      </c>
      <c r="E133" s="75"/>
      <c r="F133" s="4"/>
      <c r="G133" s="18" t="str">
        <f>Fantarose!Y40</f>
        <v>MANNINGER</v>
      </c>
      <c r="H133" s="18" t="str">
        <f>Fantarose!Z40</f>
        <v>P</v>
      </c>
      <c r="I133" s="18" t="str">
        <f>Fantarose!AA40</f>
        <v>JUVENTUS</v>
      </c>
      <c r="J133" s="18">
        <f>Fantarose!AB40</f>
        <v>50</v>
      </c>
      <c r="K133" s="75"/>
      <c r="L133" s="1"/>
    </row>
    <row r="134" spans="1:12" ht="19.5" customHeight="1">
      <c r="A134" s="18" t="str">
        <f>Fantarose!S41</f>
        <v>EDUARDO</v>
      </c>
      <c r="B134" s="18" t="str">
        <f>Fantarose!T41</f>
        <v>P</v>
      </c>
      <c r="C134" s="18" t="str">
        <f>Fantarose!U41</f>
        <v>GENOA</v>
      </c>
      <c r="D134" s="18">
        <f>Fantarose!V41</f>
        <v>1550</v>
      </c>
      <c r="E134" s="75"/>
      <c r="F134" s="4"/>
      <c r="G134" s="18" t="str">
        <f>Fantarose!Y41</f>
        <v>STORARI</v>
      </c>
      <c r="H134" s="18" t="str">
        <f>Fantarose!Z41</f>
        <v>P</v>
      </c>
      <c r="I134" s="18" t="str">
        <f>Fantarose!AA41</f>
        <v>JUVENTUS</v>
      </c>
      <c r="J134" s="18">
        <f>Fantarose!AB41</f>
        <v>400</v>
      </c>
      <c r="K134" s="75"/>
      <c r="L134" s="1"/>
    </row>
    <row r="135" spans="1:12" ht="19.5" customHeight="1">
      <c r="A135" s="18" t="str">
        <f>Fantarose!S42</f>
        <v>ROSATI</v>
      </c>
      <c r="B135" s="18" t="str">
        <f>Fantarose!T42</f>
        <v>P</v>
      </c>
      <c r="C135" s="18" t="str">
        <f>Fantarose!U42</f>
        <v>LECCE</v>
      </c>
      <c r="D135" s="18">
        <f>Fantarose!V42</f>
        <v>350</v>
      </c>
      <c r="E135" s="77">
        <f>SUM(D133:D135)</f>
        <v>2300</v>
      </c>
      <c r="F135" s="4"/>
      <c r="G135" s="18" t="str">
        <f>Fantarose!Y42</f>
        <v>MIRANTE</v>
      </c>
      <c r="H135" s="18" t="str">
        <f>Fantarose!Z42</f>
        <v>P</v>
      </c>
      <c r="I135" s="18" t="str">
        <f>Fantarose!AA42</f>
        <v>PARMA</v>
      </c>
      <c r="J135" s="18">
        <f>Fantarose!AB42</f>
        <v>900</v>
      </c>
      <c r="K135" s="77">
        <f>SUM(J133:J135)</f>
        <v>1350</v>
      </c>
      <c r="L135" s="1"/>
    </row>
    <row r="136" spans="1:12" ht="19.5" customHeight="1">
      <c r="A136" s="18" t="str">
        <f>Fantarose!S43</f>
        <v>MORLEO</v>
      </c>
      <c r="B136" s="18" t="str">
        <f>Fantarose!T43</f>
        <v>D</v>
      </c>
      <c r="C136" s="18" t="str">
        <f>Fantarose!U43</f>
        <v>BOLOGNA</v>
      </c>
      <c r="D136" s="18">
        <f>Fantarose!V43</f>
        <v>650</v>
      </c>
      <c r="E136" s="78"/>
      <c r="F136" s="4"/>
      <c r="G136" s="18" t="str">
        <f>Fantarose!Y43</f>
        <v>PISANO F.</v>
      </c>
      <c r="H136" s="18" t="str">
        <f>Fantarose!Z43</f>
        <v>D</v>
      </c>
      <c r="I136" s="18" t="str">
        <f>Fantarose!AA43</f>
        <v>CAGLIARI</v>
      </c>
      <c r="J136" s="18">
        <f>Fantarose!AB43</f>
        <v>500</v>
      </c>
      <c r="K136" s="78"/>
      <c r="L136" s="1"/>
    </row>
    <row r="137" spans="1:12" ht="19.5" customHeight="1">
      <c r="A137" s="18" t="str">
        <f>Fantarose!S44</f>
        <v>AGOSTINI</v>
      </c>
      <c r="B137" s="18" t="str">
        <f>Fantarose!T44</f>
        <v>D</v>
      </c>
      <c r="C137" s="18" t="str">
        <f>Fantarose!U44</f>
        <v>CAGLIARI</v>
      </c>
      <c r="D137" s="18">
        <f>Fantarose!V44</f>
        <v>550</v>
      </c>
      <c r="E137" s="79"/>
      <c r="F137" s="4"/>
      <c r="G137" s="18" t="str">
        <f>Fantarose!Y44</f>
        <v>PASQUAL</v>
      </c>
      <c r="H137" s="18" t="str">
        <f>Fantarose!Z44</f>
        <v>D</v>
      </c>
      <c r="I137" s="18" t="str">
        <f>Fantarose!AA44</f>
        <v>FIORENTINA</v>
      </c>
      <c r="J137" s="18">
        <f>Fantarose!AB44</f>
        <v>950</v>
      </c>
      <c r="K137" s="79"/>
      <c r="L137" s="1"/>
    </row>
    <row r="138" spans="1:12" ht="19.5" customHeight="1">
      <c r="A138" s="18" t="str">
        <f>Fantarose!S45</f>
        <v>NAGATOMO</v>
      </c>
      <c r="B138" s="18" t="str">
        <f>Fantarose!T45</f>
        <v>D</v>
      </c>
      <c r="C138" s="18" t="str">
        <f>Fantarose!U45</f>
        <v>CESENA</v>
      </c>
      <c r="D138" s="18">
        <f>Fantarose!V45</f>
        <v>1050</v>
      </c>
      <c r="E138" s="79"/>
      <c r="F138" s="4"/>
      <c r="G138" s="18" t="str">
        <f>Fantarose!Y45</f>
        <v>MOTTA</v>
      </c>
      <c r="H138" s="18" t="str">
        <f>Fantarose!Z45</f>
        <v>D</v>
      </c>
      <c r="I138" s="18" t="str">
        <f>Fantarose!AA45</f>
        <v>JUVENTUS</v>
      </c>
      <c r="J138" s="18">
        <f>Fantarose!AB45</f>
        <v>900</v>
      </c>
      <c r="K138" s="79"/>
      <c r="L138" s="1"/>
    </row>
    <row r="139" spans="1:12" ht="19.5" customHeight="1">
      <c r="A139" s="18" t="str">
        <f>Fantarose!S46</f>
        <v>FREY N.</v>
      </c>
      <c r="B139" s="18" t="str">
        <f>Fantarose!T46</f>
        <v>D</v>
      </c>
      <c r="C139" s="18" t="str">
        <f>Fantarose!U46</f>
        <v>CHIEVO</v>
      </c>
      <c r="D139" s="18">
        <f>Fantarose!V46</f>
        <v>350</v>
      </c>
      <c r="E139" s="79"/>
      <c r="F139" s="4"/>
      <c r="G139" s="18" t="str">
        <f>Fantarose!Y46</f>
        <v>LICHTSTEINER</v>
      </c>
      <c r="H139" s="18" t="str">
        <f>Fantarose!Z46</f>
        <v>D</v>
      </c>
      <c r="I139" s="18" t="str">
        <f>Fantarose!AA46</f>
        <v>LAZIO</v>
      </c>
      <c r="J139" s="18">
        <f>Fantarose!AB46</f>
        <v>750</v>
      </c>
      <c r="K139" s="79"/>
      <c r="L139" s="1"/>
    </row>
    <row r="140" spans="1:12" ht="19.5" customHeight="1">
      <c r="A140" s="18" t="str">
        <f>Fantarose!S47</f>
        <v>RANOCCHIA</v>
      </c>
      <c r="B140" s="18" t="str">
        <f>Fantarose!T47</f>
        <v>D</v>
      </c>
      <c r="C140" s="18" t="str">
        <f>Fantarose!U47</f>
        <v>GENOA</v>
      </c>
      <c r="D140" s="18">
        <f>Fantarose!V47</f>
        <v>950</v>
      </c>
      <c r="E140" s="79"/>
      <c r="F140" s="4"/>
      <c r="G140" s="18" t="str">
        <f>Fantarose!Y47</f>
        <v>ANTONINI</v>
      </c>
      <c r="H140" s="18" t="str">
        <f>Fantarose!Z47</f>
        <v>D</v>
      </c>
      <c r="I140" s="18" t="str">
        <f>Fantarose!AA47</f>
        <v>MILAN</v>
      </c>
      <c r="J140" s="18">
        <f>Fantarose!AB47</f>
        <v>450</v>
      </c>
      <c r="K140" s="79"/>
      <c r="L140" s="1"/>
    </row>
    <row r="141" spans="1:12" ht="19.5" customHeight="1">
      <c r="A141" s="18" t="str">
        <f>Fantarose!S48</f>
        <v>DIAS</v>
      </c>
      <c r="B141" s="18" t="str">
        <f>Fantarose!T48</f>
        <v>D</v>
      </c>
      <c r="C141" s="18" t="str">
        <f>Fantarose!U48</f>
        <v>LAZIO</v>
      </c>
      <c r="D141" s="18">
        <f>Fantarose!V48</f>
        <v>800</v>
      </c>
      <c r="E141" s="79"/>
      <c r="F141" s="4"/>
      <c r="G141" s="18" t="str">
        <f>Fantarose!Y48</f>
        <v>CASSANI</v>
      </c>
      <c r="H141" s="18" t="str">
        <f>Fantarose!Z48</f>
        <v>D</v>
      </c>
      <c r="I141" s="18" t="str">
        <f>Fantarose!AA48</f>
        <v>PALERMO</v>
      </c>
      <c r="J141" s="18">
        <f>Fantarose!AB48</f>
        <v>800</v>
      </c>
      <c r="K141" s="79"/>
      <c r="L141" s="1"/>
    </row>
    <row r="142" spans="1:12" ht="19.5" customHeight="1">
      <c r="A142" s="18" t="str">
        <f>Fantarose!S49</f>
        <v>SANTACROCE</v>
      </c>
      <c r="B142" s="18" t="str">
        <f>Fantarose!T49</f>
        <v>D</v>
      </c>
      <c r="C142" s="18" t="str">
        <f>Fantarose!U49</f>
        <v>NAPOLI</v>
      </c>
      <c r="D142" s="18">
        <f>Fantarose!V49</f>
        <v>250</v>
      </c>
      <c r="E142" s="80"/>
      <c r="F142" s="4"/>
      <c r="G142" s="18" t="str">
        <f>Fantarose!Y49</f>
        <v>ANTONELLI L.</v>
      </c>
      <c r="H142" s="18" t="str">
        <f>Fantarose!Z49</f>
        <v>D</v>
      </c>
      <c r="I142" s="18" t="str">
        <f>Fantarose!AA49</f>
        <v>PARMA</v>
      </c>
      <c r="J142" s="18">
        <f>Fantarose!AB49</f>
        <v>950</v>
      </c>
      <c r="K142" s="80"/>
      <c r="L142" s="1"/>
    </row>
    <row r="143" spans="1:12" ht="19.5" customHeight="1">
      <c r="A143" s="18" t="str">
        <f>Fantarose!S50</f>
        <v>PASQUALE</v>
      </c>
      <c r="B143" s="18" t="str">
        <f>Fantarose!T50</f>
        <v>D</v>
      </c>
      <c r="C143" s="18" t="str">
        <f>Fantarose!U50</f>
        <v>UDINESE</v>
      </c>
      <c r="D143" s="18">
        <f>Fantarose!V50</f>
        <v>350</v>
      </c>
      <c r="E143" s="77">
        <f>SUM(D136:D143)</f>
        <v>4950</v>
      </c>
      <c r="F143" s="4"/>
      <c r="G143" s="18" t="str">
        <f>Fantarose!Y50</f>
        <v>JUAN</v>
      </c>
      <c r="H143" s="18" t="str">
        <f>Fantarose!Z50</f>
        <v>D</v>
      </c>
      <c r="I143" s="18" t="str">
        <f>Fantarose!AA50</f>
        <v>ROMA</v>
      </c>
      <c r="J143" s="18">
        <f>Fantarose!AB50</f>
        <v>900</v>
      </c>
      <c r="K143" s="77">
        <f>SUM(J136:J143)</f>
        <v>6200</v>
      </c>
      <c r="L143" s="1"/>
    </row>
    <row r="144" spans="1:12" ht="19.5" customHeight="1">
      <c r="A144" s="18" t="str">
        <f>Fantarose!S51</f>
        <v>GIMENEZ</v>
      </c>
      <c r="B144" s="18" t="str">
        <f>Fantarose!T51</f>
        <v>C</v>
      </c>
      <c r="C144" s="18" t="str">
        <f>Fantarose!U51</f>
        <v>BOLOGNA</v>
      </c>
      <c r="D144" s="18">
        <f>Fantarose!V51</f>
        <v>2150</v>
      </c>
      <c r="E144" s="79"/>
      <c r="F144" s="4"/>
      <c r="G144" s="18" t="str">
        <f>Fantarose!Y51</f>
        <v>LAZZARI</v>
      </c>
      <c r="H144" s="18" t="str">
        <f>Fantarose!Z51</f>
        <v>C</v>
      </c>
      <c r="I144" s="18" t="str">
        <f>Fantarose!AA51</f>
        <v>CAGLIARI</v>
      </c>
      <c r="J144" s="18">
        <f>Fantarose!AB51</f>
        <v>950</v>
      </c>
      <c r="K144" s="79"/>
      <c r="L144" s="1"/>
    </row>
    <row r="145" spans="1:12" ht="19.5" customHeight="1">
      <c r="A145" s="18" t="str">
        <f>Fantarose!S52</f>
        <v>CORDOVA</v>
      </c>
      <c r="B145" s="18" t="str">
        <f>Fantarose!T52</f>
        <v>C</v>
      </c>
      <c r="C145" s="18" t="str">
        <f>Fantarose!U52</f>
        <v>BRESCIA</v>
      </c>
      <c r="D145" s="18">
        <f>Fantarose!V52</f>
        <v>450</v>
      </c>
      <c r="E145" s="79"/>
      <c r="F145" s="4"/>
      <c r="G145" s="18" t="str">
        <f>Fantarose!Y52</f>
        <v>RICCHIUTI</v>
      </c>
      <c r="H145" s="18" t="str">
        <f>Fantarose!Z52</f>
        <v>C</v>
      </c>
      <c r="I145" s="18" t="str">
        <f>Fantarose!AA52</f>
        <v>CATANIA</v>
      </c>
      <c r="J145" s="18">
        <f>Fantarose!AB52</f>
        <v>650</v>
      </c>
      <c r="K145" s="79"/>
      <c r="L145" s="1"/>
    </row>
    <row r="146" spans="1:12" ht="19.5" customHeight="1">
      <c r="A146" s="18" t="str">
        <f>Fantarose!S53</f>
        <v>COSSU</v>
      </c>
      <c r="B146" s="18" t="str">
        <f>Fantarose!T53</f>
        <v>C</v>
      </c>
      <c r="C146" s="18" t="str">
        <f>Fantarose!U53</f>
        <v>CAGLIARI</v>
      </c>
      <c r="D146" s="18">
        <f>Fantarose!V53</f>
        <v>1050</v>
      </c>
      <c r="E146" s="80"/>
      <c r="F146" s="4"/>
      <c r="G146" s="18" t="str">
        <f>Fantarose!Y53</f>
        <v>MARCHIONNI</v>
      </c>
      <c r="H146" s="18" t="str">
        <f>Fantarose!Z53</f>
        <v>C</v>
      </c>
      <c r="I146" s="18" t="str">
        <f>Fantarose!AA53</f>
        <v>FIORENTINA</v>
      </c>
      <c r="J146" s="18">
        <f>Fantarose!AB53</f>
        <v>450</v>
      </c>
      <c r="K146" s="80"/>
      <c r="L146" s="1"/>
    </row>
    <row r="147" spans="1:12" ht="19.5" customHeight="1">
      <c r="A147" s="18" t="str">
        <f>Fantarose!S54</f>
        <v>GROSSMULLER</v>
      </c>
      <c r="B147" s="18" t="str">
        <f>Fantarose!T54</f>
        <v>C</v>
      </c>
      <c r="C147" s="18" t="str">
        <f>Fantarose!U54</f>
        <v>LECCE</v>
      </c>
      <c r="D147" s="18">
        <f>Fantarose!V54</f>
        <v>650</v>
      </c>
      <c r="E147" s="79"/>
      <c r="F147" s="4"/>
      <c r="G147" s="18" t="str">
        <f>Fantarose!Y54</f>
        <v>PALACIO</v>
      </c>
      <c r="H147" s="18" t="str">
        <f>Fantarose!Z54</f>
        <v>C</v>
      </c>
      <c r="I147" s="18" t="str">
        <f>Fantarose!AA54</f>
        <v>GENOA</v>
      </c>
      <c r="J147" s="18">
        <f>Fantarose!AB54</f>
        <v>3600</v>
      </c>
      <c r="K147" s="79"/>
      <c r="L147" s="1"/>
    </row>
    <row r="148" spans="1:12" ht="19.5" customHeight="1">
      <c r="A148" s="18" t="str">
        <f>Fantarose!S55</f>
        <v>AMBROSINI</v>
      </c>
      <c r="B148" s="18" t="str">
        <f>Fantarose!T55</f>
        <v>C</v>
      </c>
      <c r="C148" s="18" t="str">
        <f>Fantarose!U55</f>
        <v>MILAN</v>
      </c>
      <c r="D148" s="18">
        <f>Fantarose!V55</f>
        <v>750</v>
      </c>
      <c r="E148" s="79"/>
      <c r="F148" s="4"/>
      <c r="G148" s="18" t="str">
        <f>Fantarose!Y55</f>
        <v>KRASIC</v>
      </c>
      <c r="H148" s="18" t="str">
        <f>Fantarose!Z55</f>
        <v>C</v>
      </c>
      <c r="I148" s="18" t="str">
        <f>Fantarose!AA55</f>
        <v>JUVENTUS</v>
      </c>
      <c r="J148" s="18">
        <f>Fantarose!AB55</f>
        <v>6100</v>
      </c>
      <c r="K148" s="79"/>
      <c r="L148" s="1"/>
    </row>
    <row r="149" spans="1:12" ht="19.5" customHeight="1">
      <c r="A149" s="18" t="str">
        <f>Fantarose!S56</f>
        <v>HAMSIK</v>
      </c>
      <c r="B149" s="18" t="str">
        <f>Fantarose!T56</f>
        <v>C</v>
      </c>
      <c r="C149" s="18" t="str">
        <f>Fantarose!U56</f>
        <v>NAPOLI</v>
      </c>
      <c r="D149" s="18">
        <f>Fantarose!V56</f>
        <v>5000</v>
      </c>
      <c r="E149" s="79"/>
      <c r="F149" s="4"/>
      <c r="G149" s="18" t="str">
        <f>Fantarose!Y56</f>
        <v>NOCERINO</v>
      </c>
      <c r="H149" s="18" t="str">
        <f>Fantarose!Z56</f>
        <v>C</v>
      </c>
      <c r="I149" s="18" t="str">
        <f>Fantarose!AA56</f>
        <v>PALERMO</v>
      </c>
      <c r="J149" s="18">
        <f>Fantarose!AB56</f>
        <v>450</v>
      </c>
      <c r="K149" s="79"/>
      <c r="L149" s="1"/>
    </row>
    <row r="150" spans="1:12" ht="19.5" customHeight="1">
      <c r="A150" s="18" t="str">
        <f>Fantarose!S57</f>
        <v>MARQUES</v>
      </c>
      <c r="B150" s="18" t="str">
        <f>Fantarose!T57</f>
        <v>C</v>
      </c>
      <c r="C150" s="18" t="str">
        <f>Fantarose!U57</f>
        <v>PARMA</v>
      </c>
      <c r="D150" s="18">
        <f>Fantarose!V57</f>
        <v>1650</v>
      </c>
      <c r="E150" s="79"/>
      <c r="F150" s="4"/>
      <c r="G150" s="18" t="str">
        <f>Fantarose!Y57</f>
        <v>GUBERTI</v>
      </c>
      <c r="H150" s="18" t="str">
        <f>Fantarose!Z57</f>
        <v>C</v>
      </c>
      <c r="I150" s="18" t="str">
        <f>Fantarose!AA57</f>
        <v>SAMPDORIA</v>
      </c>
      <c r="J150" s="18">
        <f>Fantarose!AB57</f>
        <v>550</v>
      </c>
      <c r="K150" s="79"/>
      <c r="L150" s="1"/>
    </row>
    <row r="151" spans="1:12" ht="19.5" customHeight="1">
      <c r="A151" s="18" t="str">
        <f>Fantarose!S58</f>
        <v>SIMPLICIO</v>
      </c>
      <c r="B151" s="18" t="str">
        <f>Fantarose!T58</f>
        <v>C</v>
      </c>
      <c r="C151" s="18" t="str">
        <f>Fantarose!U58</f>
        <v>ROMA</v>
      </c>
      <c r="D151" s="18">
        <f>Fantarose!V58</f>
        <v>100</v>
      </c>
      <c r="E151" s="77">
        <f>SUM(D144:D151)</f>
        <v>11800</v>
      </c>
      <c r="F151" s="4"/>
      <c r="G151" s="18" t="str">
        <f>Fantarose!Y58</f>
        <v>SEMIOLI</v>
      </c>
      <c r="H151" s="18" t="str">
        <f>Fantarose!Z58</f>
        <v>C</v>
      </c>
      <c r="I151" s="18" t="str">
        <f>Fantarose!AA58</f>
        <v>SAMPDORIA</v>
      </c>
      <c r="J151" s="18">
        <f>Fantarose!AB58</f>
        <v>400</v>
      </c>
      <c r="K151" s="77">
        <f>SUM(J144:J151)</f>
        <v>13150</v>
      </c>
      <c r="L151" s="1"/>
    </row>
    <row r="152" spans="1:12" ht="19.5" customHeight="1">
      <c r="A152" s="18" t="str">
        <f>Fantarose!S59</f>
        <v>BARRETO D.S.</v>
      </c>
      <c r="B152" s="18" t="str">
        <f>Fantarose!T59</f>
        <v>A</v>
      </c>
      <c r="C152" s="18" t="str">
        <f>Fantarose!U59</f>
        <v>BARI</v>
      </c>
      <c r="D152" s="18">
        <f>Fantarose!V59</f>
        <v>7350</v>
      </c>
      <c r="E152" s="79"/>
      <c r="F152" s="4"/>
      <c r="G152" s="18" t="str">
        <f>Fantarose!Y59</f>
        <v>MASCARA</v>
      </c>
      <c r="H152" s="18" t="str">
        <f>Fantarose!Z59</f>
        <v>A</v>
      </c>
      <c r="I152" s="18" t="str">
        <f>Fantarose!AA59</f>
        <v>CATANIA</v>
      </c>
      <c r="J152" s="18">
        <f>Fantarose!AB59</f>
        <v>8100</v>
      </c>
      <c r="K152" s="79"/>
      <c r="L152" s="1"/>
    </row>
    <row r="153" spans="1:12" ht="19.5" customHeight="1">
      <c r="A153" s="18" t="str">
        <f>Fantarose!S60</f>
        <v>CARACCIOLO</v>
      </c>
      <c r="B153" s="18" t="str">
        <f>Fantarose!T60</f>
        <v>A</v>
      </c>
      <c r="C153" s="18" t="str">
        <f>Fantarose!U60</f>
        <v>BRESCIA</v>
      </c>
      <c r="D153" s="18">
        <f>Fantarose!V60</f>
        <v>8800</v>
      </c>
      <c r="E153" s="79"/>
      <c r="F153" s="4"/>
      <c r="G153" s="18" t="str">
        <f>Fantarose!Y60</f>
        <v>MALONGA</v>
      </c>
      <c r="H153" s="18" t="str">
        <f>Fantarose!Z60</f>
        <v>A</v>
      </c>
      <c r="I153" s="18" t="str">
        <f>Fantarose!AA60</f>
        <v>CESENA</v>
      </c>
      <c r="J153" s="18">
        <f>Fantarose!AB60</f>
        <v>4200</v>
      </c>
      <c r="K153" s="79"/>
      <c r="L153" s="1"/>
    </row>
    <row r="154" spans="1:12" ht="19.5" customHeight="1">
      <c r="A154" s="18" t="str">
        <f>Fantarose!S61</f>
        <v>POSSANZINI</v>
      </c>
      <c r="B154" s="18" t="str">
        <f>Fantarose!T61</f>
        <v>A</v>
      </c>
      <c r="C154" s="18" t="str">
        <f>Fantarose!U61</f>
        <v>BRESCIA</v>
      </c>
      <c r="D154" s="18">
        <f>Fantarose!V61</f>
        <v>3550</v>
      </c>
      <c r="E154" s="79"/>
      <c r="F154" s="4"/>
      <c r="G154" s="18" t="str">
        <f>Fantarose!Y61</f>
        <v>GRANOCHE</v>
      </c>
      <c r="H154" s="18" t="str">
        <f>Fantarose!Z61</f>
        <v>A</v>
      </c>
      <c r="I154" s="18" t="str">
        <f>Fantarose!AA61</f>
        <v>CHIEVO</v>
      </c>
      <c r="J154" s="18">
        <f>Fantarose!AB61</f>
        <v>750</v>
      </c>
      <c r="K154" s="79"/>
      <c r="L154" s="1"/>
    </row>
    <row r="155" spans="1:12" ht="19.5" customHeight="1">
      <c r="A155" s="18" t="str">
        <f>Fantarose!S62</f>
        <v>CHEVANTON</v>
      </c>
      <c r="B155" s="18" t="str">
        <f>Fantarose!T62</f>
        <v>A</v>
      </c>
      <c r="C155" s="18" t="str">
        <f>Fantarose!U62</f>
        <v>LECCE</v>
      </c>
      <c r="D155" s="18">
        <f>Fantarose!V62</f>
        <v>5350</v>
      </c>
      <c r="E155" s="79"/>
      <c r="F155" s="4"/>
      <c r="G155" s="18" t="str">
        <f>Fantarose!Y62</f>
        <v>QUAGLIARELLA</v>
      </c>
      <c r="H155" s="18" t="str">
        <f>Fantarose!Z62</f>
        <v>A</v>
      </c>
      <c r="I155" s="18" t="str">
        <f>Fantarose!AA62</f>
        <v>JUVENTUS</v>
      </c>
      <c r="J155" s="18">
        <f>Fantarose!AB62</f>
        <v>9000</v>
      </c>
      <c r="K155" s="79"/>
      <c r="L155" s="1"/>
    </row>
    <row r="156" spans="1:12" ht="19.5" customHeight="1">
      <c r="A156" s="18" t="str">
        <f>Fantarose!S63</f>
        <v>TOTTI</v>
      </c>
      <c r="B156" s="18" t="str">
        <f>Fantarose!T63</f>
        <v>A</v>
      </c>
      <c r="C156" s="18" t="str">
        <f>Fantarose!U63</f>
        <v>ROMA</v>
      </c>
      <c r="D156" s="18">
        <f>Fantarose!V63</f>
        <v>3900</v>
      </c>
      <c r="E156" s="79"/>
      <c r="F156" s="4"/>
      <c r="G156" s="18" t="str">
        <f>Fantarose!Y63</f>
        <v>MICCOLI</v>
      </c>
      <c r="H156" s="18" t="str">
        <f>Fantarose!Z63</f>
        <v>A</v>
      </c>
      <c r="I156" s="18" t="str">
        <f>Fantarose!AA63</f>
        <v>PALERMO</v>
      </c>
      <c r="J156" s="18">
        <f>Fantarose!AB63</f>
        <v>10000</v>
      </c>
      <c r="K156" s="79"/>
      <c r="L156" s="1"/>
    </row>
    <row r="157" spans="1:12" ht="19.5" customHeight="1">
      <c r="A157" s="18" t="str">
        <f>Fantarose!S64</f>
        <v>CASSANO</v>
      </c>
      <c r="B157" s="18" t="str">
        <f>Fantarose!T64</f>
        <v>A</v>
      </c>
      <c r="C157" s="18" t="str">
        <f>Fantarose!U64</f>
        <v>SAMPDORIA</v>
      </c>
      <c r="D157" s="18">
        <f>Fantarose!V64</f>
        <v>11050</v>
      </c>
      <c r="E157" s="77">
        <f>SUM(D152:D157)</f>
        <v>40000</v>
      </c>
      <c r="F157" s="4"/>
      <c r="G157" s="18" t="str">
        <f>Fantarose!Y64</f>
        <v>MARILUNGO</v>
      </c>
      <c r="H157" s="18" t="str">
        <f>Fantarose!Z64</f>
        <v>A</v>
      </c>
      <c r="I157" s="18" t="str">
        <f>Fantarose!AA64</f>
        <v>SAMPDORIA</v>
      </c>
      <c r="J157" s="18">
        <f>Fantarose!AB64</f>
        <v>550</v>
      </c>
      <c r="K157" s="77">
        <f>SUM(J152:J157)</f>
        <v>32600</v>
      </c>
      <c r="L157" s="1"/>
    </row>
    <row r="158" spans="1:12" ht="23.25">
      <c r="A158" s="379" t="s">
        <v>99</v>
      </c>
      <c r="B158" s="379"/>
      <c r="C158" s="3"/>
      <c r="D158" s="50" t="s">
        <v>100</v>
      </c>
      <c r="E158" s="51">
        <f>(E157+E151+E143+E135+C158)-C159</f>
        <v>59050</v>
      </c>
      <c r="F158" s="52">
        <f>E158/1936.27</f>
        <v>30.496779891234176</v>
      </c>
      <c r="G158" s="379" t="s">
        <v>99</v>
      </c>
      <c r="H158" s="379"/>
      <c r="I158" s="3"/>
      <c r="J158" s="87" t="s">
        <v>100</v>
      </c>
      <c r="K158" s="51">
        <f>(K157+K151+K143+K135+I158)-I159</f>
        <v>53300</v>
      </c>
      <c r="L158" s="52">
        <f>K158/1936.27</f>
        <v>27.52715272146963</v>
      </c>
    </row>
    <row r="159" spans="1:12" ht="15">
      <c r="A159" s="372" t="s">
        <v>101</v>
      </c>
      <c r="B159" s="372"/>
      <c r="C159" s="3"/>
      <c r="D159" s="56" t="s">
        <v>102</v>
      </c>
      <c r="E159" s="57">
        <f>80000-E158</f>
        <v>20950</v>
      </c>
      <c r="F159" s="58">
        <f>E159/1936.27</f>
        <v>10.819772035924743</v>
      </c>
      <c r="G159" s="372" t="s">
        <v>101</v>
      </c>
      <c r="H159" s="372"/>
      <c r="I159" s="3"/>
      <c r="J159" s="56" t="s">
        <v>102</v>
      </c>
      <c r="K159" s="57">
        <f>80000-K158</f>
        <v>26700</v>
      </c>
      <c r="L159" s="58">
        <f>K159/1936.27</f>
        <v>13.78939920568929</v>
      </c>
    </row>
  </sheetData>
  <sheetProtection selectLockedCells="1" selectUnlockedCells="1"/>
  <mergeCells count="60">
    <mergeCell ref="A2:B2"/>
    <mergeCell ref="C2:D2"/>
    <mergeCell ref="G2:H2"/>
    <mergeCell ref="I2:J2"/>
    <mergeCell ref="A3:B3"/>
    <mergeCell ref="C3:D3"/>
    <mergeCell ref="G3:H3"/>
    <mergeCell ref="I3:J3"/>
    <mergeCell ref="A30:B30"/>
    <mergeCell ref="G30:H30"/>
    <mergeCell ref="A31:B31"/>
    <mergeCell ref="G31:H31"/>
    <mergeCell ref="A34:B34"/>
    <mergeCell ref="C34:D34"/>
    <mergeCell ref="G34:H34"/>
    <mergeCell ref="I34:J34"/>
    <mergeCell ref="A35:B35"/>
    <mergeCell ref="C35:D35"/>
    <mergeCell ref="G35:H35"/>
    <mergeCell ref="I35:J35"/>
    <mergeCell ref="A62:B62"/>
    <mergeCell ref="G62:H62"/>
    <mergeCell ref="A63:B63"/>
    <mergeCell ref="G63:H63"/>
    <mergeCell ref="A66:B66"/>
    <mergeCell ref="C66:D66"/>
    <mergeCell ref="G66:H66"/>
    <mergeCell ref="I66:J66"/>
    <mergeCell ref="A67:B67"/>
    <mergeCell ref="C67:D67"/>
    <mergeCell ref="G67:H67"/>
    <mergeCell ref="I67:J67"/>
    <mergeCell ref="A94:B94"/>
    <mergeCell ref="G94:H94"/>
    <mergeCell ref="A95:B95"/>
    <mergeCell ref="G95:H95"/>
    <mergeCell ref="A98:B98"/>
    <mergeCell ref="C98:D98"/>
    <mergeCell ref="G98:H98"/>
    <mergeCell ref="I98:J98"/>
    <mergeCell ref="A99:B99"/>
    <mergeCell ref="C99:D99"/>
    <mergeCell ref="G99:H99"/>
    <mergeCell ref="I99:J99"/>
    <mergeCell ref="A126:B126"/>
    <mergeCell ref="G126:H126"/>
    <mergeCell ref="A127:B127"/>
    <mergeCell ref="G127:H127"/>
    <mergeCell ref="A130:B130"/>
    <mergeCell ref="C130:D130"/>
    <mergeCell ref="G130:H130"/>
    <mergeCell ref="I130:J130"/>
    <mergeCell ref="A159:B159"/>
    <mergeCell ref="G159:H159"/>
    <mergeCell ref="A131:B131"/>
    <mergeCell ref="C131:D131"/>
    <mergeCell ref="G131:H131"/>
    <mergeCell ref="I131:J131"/>
    <mergeCell ref="A158:B158"/>
    <mergeCell ref="G158:H15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Newtim</cp:lastModifiedBy>
  <dcterms:created xsi:type="dcterms:W3CDTF">2010-04-21T19:00:45Z</dcterms:created>
  <dcterms:modified xsi:type="dcterms:W3CDTF">2010-09-19T14:14:35Z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